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35" windowWidth="9690" windowHeight="6285" tabRatio="583" activeTab="2"/>
  </bookViews>
  <sheets>
    <sheet name="datos iniciales " sheetId="4" r:id="rId1"/>
    <sheet name="borrador" sheetId="7" r:id="rId2"/>
    <sheet name="simulación" sheetId="8" r:id="rId3"/>
  </sheets>
  <definedNames>
    <definedName name="_xlnm.Print_Area" localSheetId="0">'datos iniciales '!$A$1:$S$30</definedName>
    <definedName name="_xlnm.Print_Area" localSheetId="2">simulación!$A$35:$O$62</definedName>
  </definedNames>
  <calcPr calcId="125725"/>
</workbook>
</file>

<file path=xl/calcChain.xml><?xml version="1.0" encoding="utf-8"?>
<calcChain xmlns="http://schemas.openxmlformats.org/spreadsheetml/2006/main">
  <c r="F31" i="8"/>
  <c r="C38" s="1"/>
  <c r="C31"/>
  <c r="B31"/>
  <c r="D38"/>
  <c r="C39"/>
  <c r="B40"/>
  <c r="B38" l="1"/>
  <c r="D31"/>
  <c r="N31"/>
  <c r="O31"/>
  <c r="P31"/>
  <c r="E37" s="1"/>
  <c r="J31"/>
  <c r="D40" s="1"/>
  <c r="K31"/>
  <c r="L31"/>
  <c r="G31"/>
  <c r="C40" s="1"/>
  <c r="H31"/>
  <c r="D39" l="1"/>
  <c r="E40"/>
  <c r="C37"/>
  <c r="D37"/>
  <c r="F40"/>
  <c r="B39"/>
  <c r="E38"/>
  <c r="E41" s="1"/>
  <c r="E39"/>
  <c r="B37"/>
  <c r="F39" l="1"/>
  <c r="F38"/>
  <c r="D41"/>
  <c r="C41"/>
  <c r="F37"/>
  <c r="B41"/>
  <c r="F41" l="1"/>
</calcChain>
</file>

<file path=xl/sharedStrings.xml><?xml version="1.0" encoding="utf-8"?>
<sst xmlns="http://schemas.openxmlformats.org/spreadsheetml/2006/main" count="314" uniqueCount="35">
  <si>
    <t>RUTA nº 4</t>
  </si>
  <si>
    <t xml:space="preserve"> </t>
  </si>
  <si>
    <t>RUTA nº 2 (grandes superficies)</t>
  </si>
  <si>
    <t xml:space="preserve">RUTA nº 3 </t>
  </si>
  <si>
    <t>pts/exoed/gran superficie</t>
  </si>
  <si>
    <t>TARIFA 1</t>
  </si>
  <si>
    <t>TARIFA 2</t>
  </si>
  <si>
    <t>TARIFA 3</t>
  </si>
  <si>
    <t>TARIFA 4</t>
  </si>
  <si>
    <t>ruta 3</t>
  </si>
  <si>
    <t>ruta 4</t>
  </si>
  <si>
    <t>tarifa 1</t>
  </si>
  <si>
    <t>tarifa 2</t>
  </si>
  <si>
    <t>Tarifa 3</t>
  </si>
  <si>
    <t>Tarifa 4</t>
  </si>
  <si>
    <t>total rutas</t>
  </si>
  <si>
    <t>mínimo</t>
  </si>
  <si>
    <t>día</t>
  </si>
  <si>
    <t>exped</t>
  </si>
  <si>
    <t>cajas</t>
  </si>
  <si>
    <t>kilos</t>
  </si>
  <si>
    <t>costo</t>
  </si>
  <si>
    <t>eur/exoed/gran superficie</t>
  </si>
  <si>
    <t>euros/expedición</t>
  </si>
  <si>
    <t>euros/caja</t>
  </si>
  <si>
    <t>euros/kg</t>
  </si>
  <si>
    <t>eur/exped/gran superficie</t>
  </si>
  <si>
    <t>eur/exped/madrid</t>
  </si>
  <si>
    <t>RUTA  1 (madrid)</t>
  </si>
  <si>
    <t>pts/exped/madrid</t>
  </si>
  <si>
    <t>pts/exped/gran superficie</t>
  </si>
  <si>
    <t>ruta 1 madrid</t>
  </si>
  <si>
    <t>NOTA</t>
  </si>
  <si>
    <t>La columna 'costo' de cada una de las 4  rutas se deja vacía porque hay que calcular cada casilla con cada una de las 4 tarifas. Punto que se lleva a cabo en el cuadro inferior.</t>
  </si>
  <si>
    <t>ruta 2   gran superf.</t>
  </si>
</sst>
</file>

<file path=xl/styles.xml><?xml version="1.0" encoding="utf-8"?>
<styleSheet xmlns="http://schemas.openxmlformats.org/spreadsheetml/2006/main">
  <numFmts count="1">
    <numFmt numFmtId="164" formatCode="_-* #,##0.00\ _P_t_s_-;\-* #,##0.00\ _P_t_s_-;_-* &quot;-&quot;??\ _P_t_s_-;_-@_-"/>
  </numFmts>
  <fonts count="14">
    <font>
      <sz val="9"/>
      <name val="Arial Narrow"/>
    </font>
    <font>
      <sz val="9"/>
      <name val="Arial Narrow"/>
      <family val="2"/>
    </font>
    <font>
      <b/>
      <sz val="9"/>
      <name val="Arial Narrow"/>
      <family val="2"/>
    </font>
    <font>
      <b/>
      <sz val="11"/>
      <name val="Book Antiqua"/>
      <family val="1"/>
    </font>
    <font>
      <sz val="11"/>
      <name val="Book Antiqua"/>
      <family val="1"/>
    </font>
    <font>
      <b/>
      <sz val="9"/>
      <name val="Arial Narrow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indexed="9"/>
      <name val="Calibri"/>
      <family val="2"/>
      <scheme val="minor"/>
    </font>
    <font>
      <b/>
      <sz val="14"/>
      <color indexed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3" fontId="4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5" fillId="0" borderId="0" xfId="0" applyFont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right"/>
    </xf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right"/>
    </xf>
    <xf numFmtId="0" fontId="1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8" fillId="0" borderId="0" xfId="0" applyFont="1"/>
    <xf numFmtId="14" fontId="8" fillId="0" borderId="0" xfId="0" applyNumberFormat="1" applyFont="1"/>
    <xf numFmtId="3" fontId="8" fillId="0" borderId="0" xfId="0" applyNumberFormat="1" applyFont="1"/>
    <xf numFmtId="0" fontId="9" fillId="0" borderId="0" xfId="0" applyFont="1" applyAlignment="1">
      <alignment horizontal="center"/>
    </xf>
    <xf numFmtId="3" fontId="9" fillId="0" borderId="0" xfId="0" applyNumberFormat="1" applyFont="1"/>
    <xf numFmtId="3" fontId="7" fillId="0" borderId="0" xfId="0" applyNumberFormat="1" applyFont="1"/>
    <xf numFmtId="0" fontId="9" fillId="0" borderId="0" xfId="0" applyFont="1"/>
    <xf numFmtId="3" fontId="6" fillId="0" borderId="0" xfId="0" applyNumberFormat="1" applyFont="1"/>
    <xf numFmtId="0" fontId="8" fillId="0" borderId="0" xfId="0" applyFont="1" applyAlignment="1">
      <alignment horizontal="left"/>
    </xf>
    <xf numFmtId="0" fontId="6" fillId="9" borderId="1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6" fillId="9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10" fillId="0" borderId="1" xfId="0" applyFont="1" applyFill="1" applyBorder="1"/>
    <xf numFmtId="0" fontId="11" fillId="8" borderId="1" xfId="0" applyFont="1" applyFill="1" applyBorder="1" applyAlignment="1">
      <alignment horizontal="center" wrapText="1"/>
    </xf>
    <xf numFmtId="0" fontId="11" fillId="8" borderId="1" xfId="0" applyFont="1" applyFill="1" applyBorder="1" applyAlignment="1">
      <alignment horizontal="center"/>
    </xf>
    <xf numFmtId="3" fontId="11" fillId="10" borderId="1" xfId="0" applyNumberFormat="1" applyFont="1" applyFill="1" applyBorder="1"/>
    <xf numFmtId="3" fontId="12" fillId="8" borderId="1" xfId="1" applyNumberFormat="1" applyFont="1" applyFill="1" applyBorder="1" applyAlignment="1"/>
    <xf numFmtId="3" fontId="13" fillId="8" borderId="1" xfId="1" applyNumberFormat="1" applyFont="1" applyFill="1" applyBorder="1" applyAlignment="1"/>
    <xf numFmtId="3" fontId="11" fillId="7" borderId="1" xfId="1" applyNumberFormat="1" applyFont="1" applyFill="1" applyBorder="1" applyAlignment="1">
      <alignment wrapText="1"/>
    </xf>
    <xf numFmtId="0" fontId="11" fillId="10" borderId="1" xfId="0" applyFont="1" applyFill="1" applyBorder="1"/>
    <xf numFmtId="3" fontId="11" fillId="7" borderId="1" xfId="1" applyNumberFormat="1" applyFont="1" applyFill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simulación!$B$36</c:f>
              <c:strCache>
                <c:ptCount val="1"/>
                <c:pt idx="0">
                  <c:v>ruta 1 madrid</c:v>
                </c:pt>
              </c:strCache>
            </c:strRef>
          </c:tx>
          <c:cat>
            <c:strRef>
              <c:f>simulación!$A$37:$A$41</c:f>
              <c:strCache>
                <c:ptCount val="5"/>
                <c:pt idx="0">
                  <c:v>tarifa 1</c:v>
                </c:pt>
                <c:pt idx="1">
                  <c:v>tarifa 2</c:v>
                </c:pt>
                <c:pt idx="2">
                  <c:v>Tarifa 3</c:v>
                </c:pt>
                <c:pt idx="3">
                  <c:v>Tarifa 4</c:v>
                </c:pt>
                <c:pt idx="4">
                  <c:v>mínimo</c:v>
                </c:pt>
              </c:strCache>
            </c:strRef>
          </c:cat>
          <c:val>
            <c:numRef>
              <c:f>simulación!$B$37:$B$41</c:f>
              <c:numCache>
                <c:formatCode>#,##0</c:formatCode>
                <c:ptCount val="5"/>
                <c:pt idx="0">
                  <c:v>8946.65</c:v>
                </c:pt>
                <c:pt idx="1">
                  <c:v>7119.0000000000009</c:v>
                </c:pt>
                <c:pt idx="2">
                  <c:v>10429.560000000001</c:v>
                </c:pt>
                <c:pt idx="3">
                  <c:v>9077.9600000000009</c:v>
                </c:pt>
                <c:pt idx="4">
                  <c:v>7119.0000000000009</c:v>
                </c:pt>
              </c:numCache>
            </c:numRef>
          </c:val>
        </c:ser>
        <c:ser>
          <c:idx val="1"/>
          <c:order val="1"/>
          <c:tx>
            <c:strRef>
              <c:f>simulación!$C$36</c:f>
              <c:strCache>
                <c:ptCount val="1"/>
                <c:pt idx="0">
                  <c:v>ruta 2   gran superf.</c:v>
                </c:pt>
              </c:strCache>
            </c:strRef>
          </c:tx>
          <c:cat>
            <c:strRef>
              <c:f>simulación!$A$37:$A$41</c:f>
              <c:strCache>
                <c:ptCount val="5"/>
                <c:pt idx="0">
                  <c:v>tarifa 1</c:v>
                </c:pt>
                <c:pt idx="1">
                  <c:v>tarifa 2</c:v>
                </c:pt>
                <c:pt idx="2">
                  <c:v>Tarifa 3</c:v>
                </c:pt>
                <c:pt idx="3">
                  <c:v>Tarifa 4</c:v>
                </c:pt>
                <c:pt idx="4">
                  <c:v>mínimo</c:v>
                </c:pt>
              </c:strCache>
            </c:strRef>
          </c:cat>
          <c:val>
            <c:numRef>
              <c:f>simulación!$C$37:$C$41</c:f>
              <c:numCache>
                <c:formatCode>#,##0</c:formatCode>
                <c:ptCount val="5"/>
                <c:pt idx="0">
                  <c:v>18365.95</c:v>
                </c:pt>
                <c:pt idx="1">
                  <c:v>17258.2</c:v>
                </c:pt>
                <c:pt idx="2">
                  <c:v>19406.160000000003</c:v>
                </c:pt>
                <c:pt idx="3">
                  <c:v>22112.86</c:v>
                </c:pt>
                <c:pt idx="4">
                  <c:v>17258.2</c:v>
                </c:pt>
              </c:numCache>
            </c:numRef>
          </c:val>
        </c:ser>
        <c:ser>
          <c:idx val="2"/>
          <c:order val="2"/>
          <c:tx>
            <c:strRef>
              <c:f>simulación!$D$36</c:f>
              <c:strCache>
                <c:ptCount val="1"/>
                <c:pt idx="0">
                  <c:v>ruta 3</c:v>
                </c:pt>
              </c:strCache>
            </c:strRef>
          </c:tx>
          <c:cat>
            <c:strRef>
              <c:f>simulación!$A$37:$A$41</c:f>
              <c:strCache>
                <c:ptCount val="5"/>
                <c:pt idx="0">
                  <c:v>tarifa 1</c:v>
                </c:pt>
                <c:pt idx="1">
                  <c:v>tarifa 2</c:v>
                </c:pt>
                <c:pt idx="2">
                  <c:v>Tarifa 3</c:v>
                </c:pt>
                <c:pt idx="3">
                  <c:v>Tarifa 4</c:v>
                </c:pt>
                <c:pt idx="4">
                  <c:v>mínimo</c:v>
                </c:pt>
              </c:strCache>
            </c:strRef>
          </c:cat>
          <c:val>
            <c:numRef>
              <c:f>simulación!$D$37:$D$41</c:f>
              <c:numCache>
                <c:formatCode>#,##0</c:formatCode>
                <c:ptCount val="5"/>
                <c:pt idx="0">
                  <c:v>13387.95</c:v>
                </c:pt>
                <c:pt idx="1">
                  <c:v>12200.6</c:v>
                </c:pt>
                <c:pt idx="2">
                  <c:v>14405.320000000002</c:v>
                </c:pt>
                <c:pt idx="3">
                  <c:v>14464.52</c:v>
                </c:pt>
                <c:pt idx="4">
                  <c:v>12200.6</c:v>
                </c:pt>
              </c:numCache>
            </c:numRef>
          </c:val>
        </c:ser>
        <c:ser>
          <c:idx val="3"/>
          <c:order val="3"/>
          <c:tx>
            <c:strRef>
              <c:f>simulación!$E$36</c:f>
              <c:strCache>
                <c:ptCount val="1"/>
                <c:pt idx="0">
                  <c:v>ruta 4</c:v>
                </c:pt>
              </c:strCache>
            </c:strRef>
          </c:tx>
          <c:cat>
            <c:strRef>
              <c:f>simulación!$A$37:$A$41</c:f>
              <c:strCache>
                <c:ptCount val="5"/>
                <c:pt idx="0">
                  <c:v>tarifa 1</c:v>
                </c:pt>
                <c:pt idx="1">
                  <c:v>tarifa 2</c:v>
                </c:pt>
                <c:pt idx="2">
                  <c:v>Tarifa 3</c:v>
                </c:pt>
                <c:pt idx="3">
                  <c:v>Tarifa 4</c:v>
                </c:pt>
                <c:pt idx="4">
                  <c:v>mínimo</c:v>
                </c:pt>
              </c:strCache>
            </c:strRef>
          </c:cat>
          <c:val>
            <c:numRef>
              <c:f>simulación!$E$37:$E$41</c:f>
              <c:numCache>
                <c:formatCode>#,##0</c:formatCode>
                <c:ptCount val="5"/>
                <c:pt idx="0">
                  <c:v>9560.5499999999993</c:v>
                </c:pt>
                <c:pt idx="1">
                  <c:v>8605</c:v>
                </c:pt>
                <c:pt idx="2">
                  <c:v>10360.52</c:v>
                </c:pt>
                <c:pt idx="3">
                  <c:v>10271.32</c:v>
                </c:pt>
                <c:pt idx="4">
                  <c:v>8605</c:v>
                </c:pt>
              </c:numCache>
            </c:numRef>
          </c:val>
        </c:ser>
        <c:axId val="165012608"/>
        <c:axId val="165014144"/>
      </c:barChart>
      <c:catAx>
        <c:axId val="165012608"/>
        <c:scaling>
          <c:orientation val="minMax"/>
        </c:scaling>
        <c:axPos val="b"/>
        <c:numFmt formatCode="General" sourceLinked="1"/>
        <c:tickLblPos val="nextTo"/>
        <c:crossAx val="165014144"/>
        <c:crosses val="autoZero"/>
        <c:auto val="1"/>
        <c:lblAlgn val="ctr"/>
        <c:lblOffset val="100"/>
      </c:catAx>
      <c:valAx>
        <c:axId val="165014144"/>
        <c:scaling>
          <c:orientation val="minMax"/>
        </c:scaling>
        <c:axPos val="l"/>
        <c:majorGridlines/>
        <c:numFmt formatCode="#,##0" sourceLinked="1"/>
        <c:tickLblPos val="nextTo"/>
        <c:crossAx val="165012608"/>
        <c:crosses val="autoZero"/>
        <c:crossBetween val="between"/>
        <c:majorUnit val="2000"/>
        <c:minorUnit val="2000"/>
      </c:valAx>
    </c:plotArea>
    <c:legend>
      <c:legendPos val="r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295274</xdr:colOff>
      <xdr:row>34</xdr:row>
      <xdr:rowOff>190499</xdr:rowOff>
    </xdr:from>
    <xdr:to>
      <xdr:col>18</xdr:col>
      <xdr:colOff>485775</xdr:colOff>
      <xdr:row>51</xdr:row>
      <xdr:rowOff>104774</xdr:rowOff>
    </xdr:to>
    <xdr:graphicFrame macro="">
      <xdr:nvGraphicFramePr>
        <xdr:cNvPr id="3081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"/>
  <sheetViews>
    <sheetView topLeftCell="A19" workbookViewId="0">
      <selection activeCell="U9" sqref="U9"/>
    </sheetView>
  </sheetViews>
  <sheetFormatPr baseColWidth="10" defaultRowHeight="12"/>
  <cols>
    <col min="1" max="1" width="19.3984375" style="22" customWidth="1"/>
    <col min="2" max="2" width="11.19921875" style="22"/>
    <col min="3" max="3" width="9.19921875" style="22" customWidth="1"/>
    <col min="4" max="4" width="10.796875" style="22" customWidth="1"/>
    <col min="5" max="5" width="8.59765625" style="22" customWidth="1"/>
    <col min="6" max="6" width="9.3984375" style="22" customWidth="1"/>
    <col min="7" max="8" width="11.19921875" style="22"/>
    <col min="9" max="9" width="9.19921875" style="22" customWidth="1"/>
    <col min="10" max="10" width="9.3984375" style="22" customWidth="1"/>
    <col min="11" max="11" width="8" style="22" customWidth="1"/>
    <col min="12" max="12" width="11.19921875" style="22"/>
    <col min="13" max="13" width="10" style="22" customWidth="1"/>
    <col min="14" max="14" width="8.19921875" style="22" customWidth="1"/>
    <col min="15" max="15" width="9.19921875" style="22" customWidth="1"/>
    <col min="16" max="16" width="9.796875" style="22" customWidth="1"/>
    <col min="17" max="17" width="8.796875" style="22" customWidth="1"/>
    <col min="18" max="18" width="13.3984375" style="22" customWidth="1"/>
    <col min="19" max="16384" width="11.19921875" style="22"/>
  </cols>
  <sheetData>
    <row r="1" spans="1:19" ht="15">
      <c r="A1" s="34" t="s">
        <v>5</v>
      </c>
      <c r="B1" s="21"/>
      <c r="C1" s="21"/>
      <c r="D1" s="21"/>
      <c r="E1" s="21"/>
      <c r="F1" s="38" t="s">
        <v>6</v>
      </c>
      <c r="G1" s="39"/>
      <c r="H1" s="21"/>
      <c r="I1" s="21"/>
      <c r="J1" s="21"/>
      <c r="K1" s="38" t="s">
        <v>7</v>
      </c>
      <c r="L1" s="39"/>
      <c r="M1" s="21"/>
      <c r="N1" s="21"/>
      <c r="O1" s="21"/>
      <c r="P1" s="38" t="s">
        <v>8</v>
      </c>
      <c r="Q1" s="39"/>
      <c r="R1" s="21"/>
      <c r="S1" s="21"/>
    </row>
    <row r="2" spans="1:19" ht="15">
      <c r="A2" s="23" t="s">
        <v>23</v>
      </c>
      <c r="B2" s="23"/>
      <c r="C2" s="23" t="s">
        <v>1</v>
      </c>
      <c r="D2" s="24">
        <v>3</v>
      </c>
      <c r="E2" s="21"/>
      <c r="F2" s="23" t="s">
        <v>23</v>
      </c>
      <c r="G2" s="23"/>
      <c r="H2" s="23"/>
      <c r="I2" s="24">
        <v>6</v>
      </c>
      <c r="J2" s="21"/>
      <c r="K2" s="23" t="s">
        <v>23</v>
      </c>
      <c r="L2" s="23"/>
      <c r="M2" s="23"/>
      <c r="N2" s="24">
        <v>1</v>
      </c>
      <c r="O2" s="21"/>
      <c r="P2" s="23" t="s">
        <v>23</v>
      </c>
      <c r="Q2" s="23"/>
      <c r="R2" s="23"/>
      <c r="S2" s="24">
        <v>5</v>
      </c>
    </row>
    <row r="3" spans="1:19" ht="15">
      <c r="A3" s="23" t="s">
        <v>24</v>
      </c>
      <c r="B3" s="23"/>
      <c r="C3" s="23"/>
      <c r="D3" s="24">
        <v>0.6</v>
      </c>
      <c r="E3" s="21"/>
      <c r="F3" s="23" t="s">
        <v>24</v>
      </c>
      <c r="G3" s="23"/>
      <c r="H3" s="23"/>
      <c r="I3" s="24">
        <v>0.4</v>
      </c>
      <c r="J3" s="21"/>
      <c r="K3" s="23" t="s">
        <v>24</v>
      </c>
      <c r="L3" s="23"/>
      <c r="M3" s="23"/>
      <c r="N3" s="24">
        <v>0.8</v>
      </c>
      <c r="O3" s="21"/>
      <c r="P3" s="23" t="s">
        <v>24</v>
      </c>
      <c r="Q3" s="23"/>
      <c r="R3" s="23"/>
      <c r="S3" s="24">
        <v>0.4</v>
      </c>
    </row>
    <row r="4" spans="1:19" ht="15">
      <c r="A4" s="23" t="s">
        <v>25</v>
      </c>
      <c r="B4" s="23"/>
      <c r="C4" s="23"/>
      <c r="D4" s="24">
        <v>0.25</v>
      </c>
      <c r="E4" s="21"/>
      <c r="F4" s="23" t="s">
        <v>25</v>
      </c>
      <c r="G4" s="23"/>
      <c r="H4" s="23"/>
      <c r="I4" s="24">
        <v>0.2</v>
      </c>
      <c r="J4" s="21"/>
      <c r="K4" s="23" t="s">
        <v>25</v>
      </c>
      <c r="L4" s="23"/>
      <c r="M4" s="23"/>
      <c r="N4" s="24">
        <v>0.28000000000000003</v>
      </c>
      <c r="O4" s="21"/>
      <c r="P4" s="23" t="s">
        <v>25</v>
      </c>
      <c r="Q4" s="23"/>
      <c r="R4" s="23"/>
      <c r="S4" s="24">
        <v>0.28000000000000003</v>
      </c>
    </row>
    <row r="5" spans="1:19" ht="15">
      <c r="A5" s="23" t="s">
        <v>29</v>
      </c>
      <c r="B5" s="23"/>
      <c r="C5" s="23"/>
      <c r="D5" s="24">
        <v>0</v>
      </c>
      <c r="E5" s="21"/>
      <c r="F5" s="23" t="s">
        <v>29</v>
      </c>
      <c r="G5" s="23"/>
      <c r="H5" s="23"/>
      <c r="I5" s="24">
        <v>1</v>
      </c>
      <c r="J5" s="21"/>
      <c r="K5" s="23" t="s">
        <v>29</v>
      </c>
      <c r="L5" s="23"/>
      <c r="M5" s="23"/>
      <c r="N5" s="24">
        <v>1</v>
      </c>
      <c r="O5" s="21"/>
      <c r="P5" s="23" t="s">
        <v>29</v>
      </c>
      <c r="Q5" s="23"/>
      <c r="R5" s="23"/>
      <c r="S5" s="24">
        <v>0</v>
      </c>
    </row>
    <row r="6" spans="1:19" ht="15">
      <c r="A6" s="23" t="s">
        <v>4</v>
      </c>
      <c r="B6" s="23"/>
      <c r="C6" s="23"/>
      <c r="D6" s="24">
        <v>0</v>
      </c>
      <c r="E6" s="21"/>
      <c r="F6" s="23" t="s">
        <v>30</v>
      </c>
      <c r="G6" s="23"/>
      <c r="H6" s="23"/>
      <c r="I6" s="24">
        <v>0</v>
      </c>
      <c r="J6" s="21"/>
      <c r="K6" s="23" t="s">
        <v>4</v>
      </c>
      <c r="L6" s="23"/>
      <c r="M6" s="23"/>
      <c r="N6" s="24">
        <v>0</v>
      </c>
      <c r="O6" s="21"/>
      <c r="P6" s="23" t="s">
        <v>4</v>
      </c>
      <c r="Q6" s="23"/>
      <c r="R6" s="23"/>
      <c r="S6" s="24">
        <v>2.2999999999999998</v>
      </c>
    </row>
    <row r="7" spans="1:19" ht="15">
      <c r="A7" s="25" t="s">
        <v>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>
      <c r="A8" s="25"/>
      <c r="B8" s="35" t="s">
        <v>28</v>
      </c>
      <c r="C8" s="36"/>
      <c r="D8" s="36"/>
      <c r="E8" s="37"/>
      <c r="F8" s="35" t="s">
        <v>2</v>
      </c>
      <c r="G8" s="36"/>
      <c r="H8" s="36"/>
      <c r="I8" s="37"/>
      <c r="J8" s="35" t="s">
        <v>3</v>
      </c>
      <c r="K8" s="36"/>
      <c r="L8" s="36"/>
      <c r="M8" s="37"/>
      <c r="N8" s="35" t="s">
        <v>0</v>
      </c>
      <c r="O8" s="36"/>
      <c r="P8" s="36"/>
      <c r="Q8" s="37"/>
      <c r="R8" s="25"/>
      <c r="S8" s="25"/>
    </row>
    <row r="9" spans="1:19" ht="15">
      <c r="A9" s="34" t="s">
        <v>17</v>
      </c>
      <c r="B9" s="34" t="s">
        <v>18</v>
      </c>
      <c r="C9" s="34" t="s">
        <v>19</v>
      </c>
      <c r="D9" s="34" t="s">
        <v>20</v>
      </c>
      <c r="E9" s="34" t="s">
        <v>21</v>
      </c>
      <c r="F9" s="34" t="s">
        <v>18</v>
      </c>
      <c r="G9" s="34" t="s">
        <v>19</v>
      </c>
      <c r="H9" s="34" t="s">
        <v>20</v>
      </c>
      <c r="I9" s="34" t="s">
        <v>21</v>
      </c>
      <c r="J9" s="34" t="s">
        <v>18</v>
      </c>
      <c r="K9" s="34" t="s">
        <v>19</v>
      </c>
      <c r="L9" s="34" t="s">
        <v>20</v>
      </c>
      <c r="M9" s="34" t="s">
        <v>21</v>
      </c>
      <c r="N9" s="34" t="s">
        <v>18</v>
      </c>
      <c r="O9" s="34" t="s">
        <v>19</v>
      </c>
      <c r="P9" s="34" t="s">
        <v>20</v>
      </c>
      <c r="Q9" s="34" t="s">
        <v>21</v>
      </c>
      <c r="R9" s="25"/>
      <c r="S9" s="25"/>
    </row>
    <row r="10" spans="1:19" ht="15">
      <c r="A10" s="26">
        <v>43405</v>
      </c>
      <c r="B10" s="25">
        <v>3</v>
      </c>
      <c r="C10" s="25">
        <v>262</v>
      </c>
      <c r="D10" s="27">
        <v>1782</v>
      </c>
      <c r="E10" s="27" t="s">
        <v>1</v>
      </c>
      <c r="F10" s="25">
        <v>38</v>
      </c>
      <c r="G10" s="25">
        <v>263</v>
      </c>
      <c r="H10" s="27">
        <v>1788</v>
      </c>
      <c r="I10" s="27" t="s">
        <v>1</v>
      </c>
      <c r="J10" s="25">
        <v>25</v>
      </c>
      <c r="K10" s="25">
        <v>357</v>
      </c>
      <c r="L10" s="27">
        <v>2428</v>
      </c>
      <c r="M10" s="27" t="s">
        <v>1</v>
      </c>
      <c r="N10" s="25">
        <v>24</v>
      </c>
      <c r="O10" s="25">
        <v>143</v>
      </c>
      <c r="P10" s="25">
        <v>972</v>
      </c>
      <c r="Q10" s="27" t="s">
        <v>1</v>
      </c>
      <c r="R10" s="25"/>
      <c r="S10" s="25"/>
    </row>
    <row r="11" spans="1:19" ht="15">
      <c r="A11" s="26">
        <v>43406</v>
      </c>
      <c r="B11" s="25">
        <v>2</v>
      </c>
      <c r="C11" s="25">
        <v>78</v>
      </c>
      <c r="D11" s="25">
        <v>530</v>
      </c>
      <c r="E11" s="27" t="s">
        <v>1</v>
      </c>
      <c r="F11" s="25">
        <v>41</v>
      </c>
      <c r="G11" s="25">
        <v>246</v>
      </c>
      <c r="H11" s="27">
        <v>1673</v>
      </c>
      <c r="I11" s="27" t="s">
        <v>1</v>
      </c>
      <c r="J11" s="25">
        <v>20</v>
      </c>
      <c r="K11" s="25">
        <v>206</v>
      </c>
      <c r="L11" s="27">
        <v>1401</v>
      </c>
      <c r="M11" s="27" t="s">
        <v>1</v>
      </c>
      <c r="N11" s="25">
        <v>17</v>
      </c>
      <c r="O11" s="25">
        <v>303</v>
      </c>
      <c r="P11" s="27">
        <v>2060</v>
      </c>
      <c r="Q11" s="27" t="s">
        <v>1</v>
      </c>
      <c r="R11" s="25"/>
      <c r="S11" s="25"/>
    </row>
    <row r="12" spans="1:19" ht="15">
      <c r="A12" s="26">
        <v>43407</v>
      </c>
      <c r="B12" s="25">
        <v>2</v>
      </c>
      <c r="C12" s="25">
        <v>22</v>
      </c>
      <c r="D12" s="25">
        <v>150</v>
      </c>
      <c r="E12" s="27" t="s">
        <v>1</v>
      </c>
      <c r="F12" s="25">
        <v>45</v>
      </c>
      <c r="G12" s="25">
        <v>347</v>
      </c>
      <c r="H12" s="27">
        <v>2360</v>
      </c>
      <c r="I12" s="27" t="s">
        <v>1</v>
      </c>
      <c r="J12" s="25">
        <v>25</v>
      </c>
      <c r="K12" s="25">
        <v>304</v>
      </c>
      <c r="L12" s="27">
        <v>2067</v>
      </c>
      <c r="M12" s="27" t="s">
        <v>1</v>
      </c>
      <c r="N12" s="25">
        <v>17</v>
      </c>
      <c r="O12" s="25">
        <v>197</v>
      </c>
      <c r="P12" s="27">
        <v>1340</v>
      </c>
      <c r="Q12" s="27" t="s">
        <v>1</v>
      </c>
      <c r="R12" s="25"/>
      <c r="S12" s="25"/>
    </row>
    <row r="13" spans="1:19" ht="15">
      <c r="A13" s="26">
        <v>43410</v>
      </c>
      <c r="B13" s="25">
        <v>1</v>
      </c>
      <c r="C13" s="25">
        <v>415</v>
      </c>
      <c r="D13" s="27">
        <v>2822</v>
      </c>
      <c r="E13" s="27" t="s">
        <v>1</v>
      </c>
      <c r="F13" s="25">
        <v>24</v>
      </c>
      <c r="G13" s="25">
        <v>278</v>
      </c>
      <c r="H13" s="27">
        <v>1890</v>
      </c>
      <c r="I13" s="27" t="s">
        <v>1</v>
      </c>
      <c r="J13" s="25">
        <v>16</v>
      </c>
      <c r="K13" s="25">
        <v>243</v>
      </c>
      <c r="L13" s="27">
        <v>1652</v>
      </c>
      <c r="M13" s="27" t="s">
        <v>1</v>
      </c>
      <c r="N13" s="25">
        <v>10</v>
      </c>
      <c r="O13" s="25">
        <v>200</v>
      </c>
      <c r="P13" s="27">
        <v>1360</v>
      </c>
      <c r="Q13" s="27" t="s">
        <v>1</v>
      </c>
      <c r="R13" s="25"/>
      <c r="S13" s="25"/>
    </row>
    <row r="14" spans="1:19" ht="15">
      <c r="A14" s="26">
        <v>43411</v>
      </c>
      <c r="B14" s="25">
        <v>2</v>
      </c>
      <c r="C14" s="25">
        <v>106</v>
      </c>
      <c r="D14" s="25">
        <v>721</v>
      </c>
      <c r="E14" s="27" t="s">
        <v>1</v>
      </c>
      <c r="F14" s="25">
        <v>50</v>
      </c>
      <c r="G14" s="25">
        <v>409</v>
      </c>
      <c r="H14" s="27">
        <v>2781</v>
      </c>
      <c r="I14" s="27" t="s">
        <v>1</v>
      </c>
      <c r="J14" s="25">
        <v>38</v>
      </c>
      <c r="K14" s="25">
        <v>345</v>
      </c>
      <c r="L14" s="27">
        <v>2346</v>
      </c>
      <c r="M14" s="27" t="s">
        <v>1</v>
      </c>
      <c r="N14" s="25">
        <v>15</v>
      </c>
      <c r="O14" s="25">
        <v>286</v>
      </c>
      <c r="P14" s="27">
        <v>1945</v>
      </c>
      <c r="Q14" s="27" t="s">
        <v>1</v>
      </c>
      <c r="R14" s="25"/>
      <c r="S14" s="25"/>
    </row>
    <row r="15" spans="1:19" ht="15">
      <c r="A15" s="26">
        <v>43412</v>
      </c>
      <c r="B15" s="25">
        <v>1</v>
      </c>
      <c r="C15" s="25">
        <v>10</v>
      </c>
      <c r="D15" s="25">
        <v>68</v>
      </c>
      <c r="E15" s="27" t="s">
        <v>1</v>
      </c>
      <c r="F15" s="25">
        <v>30</v>
      </c>
      <c r="G15" s="25">
        <v>389</v>
      </c>
      <c r="H15" s="27">
        <v>2645</v>
      </c>
      <c r="I15" s="27" t="s">
        <v>1</v>
      </c>
      <c r="J15" s="25">
        <v>27</v>
      </c>
      <c r="K15" s="25">
        <v>272</v>
      </c>
      <c r="L15" s="27">
        <v>1850</v>
      </c>
      <c r="M15" s="27" t="s">
        <v>1</v>
      </c>
      <c r="N15" s="25">
        <v>13</v>
      </c>
      <c r="O15" s="25">
        <v>57</v>
      </c>
      <c r="P15" s="25">
        <v>388</v>
      </c>
      <c r="Q15" s="27" t="s">
        <v>1</v>
      </c>
      <c r="R15" s="25"/>
      <c r="S15" s="25"/>
    </row>
    <row r="16" spans="1:19" ht="15">
      <c r="A16" s="26">
        <v>43413</v>
      </c>
      <c r="B16" s="25">
        <v>4</v>
      </c>
      <c r="C16" s="25">
        <v>27</v>
      </c>
      <c r="D16" s="25">
        <v>184</v>
      </c>
      <c r="E16" s="27" t="s">
        <v>1</v>
      </c>
      <c r="F16" s="25">
        <v>43</v>
      </c>
      <c r="G16" s="25">
        <v>310</v>
      </c>
      <c r="H16" s="27">
        <v>2108</v>
      </c>
      <c r="I16" s="27" t="s">
        <v>1</v>
      </c>
      <c r="J16" s="25">
        <v>28</v>
      </c>
      <c r="K16" s="25">
        <v>207</v>
      </c>
      <c r="L16" s="27">
        <v>1408</v>
      </c>
      <c r="M16" s="27" t="s">
        <v>1</v>
      </c>
      <c r="N16" s="25">
        <v>20</v>
      </c>
      <c r="O16" s="25">
        <v>310</v>
      </c>
      <c r="P16" s="27">
        <v>2108</v>
      </c>
      <c r="Q16" s="27" t="s">
        <v>1</v>
      </c>
      <c r="R16" s="25"/>
      <c r="S16" s="25"/>
    </row>
    <row r="17" spans="1:19" ht="15">
      <c r="A17" s="26">
        <v>43414</v>
      </c>
      <c r="B17" s="25"/>
      <c r="C17" s="25"/>
      <c r="D17" s="25"/>
      <c r="E17" s="27" t="s">
        <v>1</v>
      </c>
      <c r="F17" s="25">
        <v>53</v>
      </c>
      <c r="G17" s="25">
        <v>367</v>
      </c>
      <c r="H17" s="27">
        <v>2496</v>
      </c>
      <c r="I17" s="27" t="s">
        <v>1</v>
      </c>
      <c r="J17" s="25">
        <v>32</v>
      </c>
      <c r="K17" s="25">
        <v>309</v>
      </c>
      <c r="L17" s="27">
        <v>2101</v>
      </c>
      <c r="M17" s="27" t="s">
        <v>1</v>
      </c>
      <c r="N17" s="25">
        <v>14</v>
      </c>
      <c r="O17" s="25">
        <v>99</v>
      </c>
      <c r="P17" s="25">
        <v>673</v>
      </c>
      <c r="Q17" s="27" t="s">
        <v>1</v>
      </c>
      <c r="R17" s="25"/>
      <c r="S17" s="25"/>
    </row>
    <row r="18" spans="1:19" ht="15">
      <c r="A18" s="26">
        <v>43417</v>
      </c>
      <c r="B18" s="25">
        <v>2</v>
      </c>
      <c r="C18" s="25">
        <v>12</v>
      </c>
      <c r="D18" s="25">
        <v>82</v>
      </c>
      <c r="E18" s="27" t="s">
        <v>1</v>
      </c>
      <c r="F18" s="25">
        <v>29</v>
      </c>
      <c r="G18" s="25">
        <v>223</v>
      </c>
      <c r="H18" s="27">
        <v>1516</v>
      </c>
      <c r="I18" s="27" t="s">
        <v>1</v>
      </c>
      <c r="J18" s="25">
        <v>9</v>
      </c>
      <c r="K18" s="25">
        <v>188</v>
      </c>
      <c r="L18" s="27">
        <v>1278</v>
      </c>
      <c r="M18" s="27" t="s">
        <v>1</v>
      </c>
      <c r="N18" s="25">
        <v>8</v>
      </c>
      <c r="O18" s="25">
        <v>90</v>
      </c>
      <c r="P18" s="25">
        <v>612</v>
      </c>
      <c r="Q18" s="27" t="s">
        <v>1</v>
      </c>
      <c r="R18" s="25"/>
      <c r="S18" s="25"/>
    </row>
    <row r="19" spans="1:19" ht="15">
      <c r="A19" s="26">
        <v>43418</v>
      </c>
      <c r="B19" s="25">
        <v>1</v>
      </c>
      <c r="C19" s="25">
        <v>20</v>
      </c>
      <c r="D19" s="25">
        <v>136</v>
      </c>
      <c r="E19" s="27" t="s">
        <v>1</v>
      </c>
      <c r="F19" s="25">
        <v>53</v>
      </c>
      <c r="G19" s="25">
        <v>369</v>
      </c>
      <c r="H19" s="27">
        <v>2509</v>
      </c>
      <c r="I19" s="27" t="s">
        <v>1</v>
      </c>
      <c r="J19" s="25">
        <v>30</v>
      </c>
      <c r="K19" s="25">
        <v>326</v>
      </c>
      <c r="L19" s="27">
        <v>2217</v>
      </c>
      <c r="M19" s="27" t="s">
        <v>1</v>
      </c>
      <c r="N19" s="25">
        <v>13</v>
      </c>
      <c r="O19" s="25">
        <v>193</v>
      </c>
      <c r="P19" s="27">
        <v>1312</v>
      </c>
      <c r="Q19" s="27" t="s">
        <v>1</v>
      </c>
      <c r="R19" s="25"/>
      <c r="S19" s="25"/>
    </row>
    <row r="20" spans="1:19" ht="15">
      <c r="A20" s="26">
        <v>43419</v>
      </c>
      <c r="B20" s="25">
        <v>2</v>
      </c>
      <c r="C20" s="25">
        <v>17</v>
      </c>
      <c r="D20" s="25">
        <v>116</v>
      </c>
      <c r="E20" s="27" t="s">
        <v>1</v>
      </c>
      <c r="F20" s="25">
        <v>30</v>
      </c>
      <c r="G20" s="25">
        <v>257</v>
      </c>
      <c r="H20" s="27">
        <v>1748</v>
      </c>
      <c r="I20" s="27" t="s">
        <v>1</v>
      </c>
      <c r="J20" s="25">
        <v>24</v>
      </c>
      <c r="K20" s="25">
        <v>249</v>
      </c>
      <c r="L20" s="27">
        <v>1693</v>
      </c>
      <c r="M20" s="27" t="s">
        <v>1</v>
      </c>
      <c r="N20" s="25">
        <v>27</v>
      </c>
      <c r="O20" s="25">
        <v>123</v>
      </c>
      <c r="P20" s="25">
        <v>836</v>
      </c>
      <c r="Q20" s="27" t="s">
        <v>1</v>
      </c>
      <c r="R20" s="25"/>
      <c r="S20" s="25"/>
    </row>
    <row r="21" spans="1:19" ht="15">
      <c r="A21" s="26">
        <v>43420</v>
      </c>
      <c r="B21" s="25">
        <v>1</v>
      </c>
      <c r="C21" s="25">
        <v>29</v>
      </c>
      <c r="D21" s="25">
        <v>197</v>
      </c>
      <c r="E21" s="27" t="s">
        <v>1</v>
      </c>
      <c r="F21" s="25">
        <v>42</v>
      </c>
      <c r="G21" s="25">
        <v>390</v>
      </c>
      <c r="H21" s="27">
        <v>2652</v>
      </c>
      <c r="I21" s="27" t="s">
        <v>1</v>
      </c>
      <c r="J21" s="25">
        <v>18</v>
      </c>
      <c r="K21" s="25">
        <v>153</v>
      </c>
      <c r="L21" s="27">
        <v>1040</v>
      </c>
      <c r="M21" s="27" t="s">
        <v>1</v>
      </c>
      <c r="N21" s="25">
        <v>21</v>
      </c>
      <c r="O21" s="25">
        <v>229</v>
      </c>
      <c r="P21" s="27">
        <v>1557</v>
      </c>
      <c r="Q21" s="27" t="s">
        <v>1</v>
      </c>
      <c r="R21" s="25"/>
      <c r="S21" s="25"/>
    </row>
    <row r="22" spans="1:19" ht="15">
      <c r="A22" s="26">
        <v>43421</v>
      </c>
      <c r="B22" s="25">
        <v>2</v>
      </c>
      <c r="C22" s="25">
        <v>729</v>
      </c>
      <c r="D22" s="27">
        <v>4957</v>
      </c>
      <c r="E22" s="27" t="s">
        <v>1</v>
      </c>
      <c r="F22" s="25">
        <v>46</v>
      </c>
      <c r="G22" s="25">
        <v>279</v>
      </c>
      <c r="H22" s="27">
        <v>1897</v>
      </c>
      <c r="I22" s="27" t="s">
        <v>1</v>
      </c>
      <c r="J22" s="25">
        <v>25</v>
      </c>
      <c r="K22" s="25">
        <v>272</v>
      </c>
      <c r="L22" s="27">
        <v>1850</v>
      </c>
      <c r="M22" s="27" t="s">
        <v>1</v>
      </c>
      <c r="N22" s="25">
        <v>21</v>
      </c>
      <c r="O22" s="25">
        <v>190</v>
      </c>
      <c r="P22" s="27">
        <v>1292</v>
      </c>
      <c r="Q22" s="27" t="s">
        <v>1</v>
      </c>
      <c r="R22" s="25"/>
      <c r="S22" s="25"/>
    </row>
    <row r="23" spans="1:19" ht="15">
      <c r="A23" s="26">
        <v>43424</v>
      </c>
      <c r="B23" s="25">
        <v>3</v>
      </c>
      <c r="C23" s="25">
        <v>232</v>
      </c>
      <c r="D23" s="27">
        <v>1578</v>
      </c>
      <c r="E23" s="27" t="s">
        <v>1</v>
      </c>
      <c r="F23" s="25">
        <v>29</v>
      </c>
      <c r="G23" s="25">
        <v>262</v>
      </c>
      <c r="H23" s="27">
        <v>1782</v>
      </c>
      <c r="I23" s="27" t="s">
        <v>1</v>
      </c>
      <c r="J23" s="25">
        <v>20</v>
      </c>
      <c r="K23" s="25">
        <v>242</v>
      </c>
      <c r="L23" s="27">
        <v>1646</v>
      </c>
      <c r="M23" s="27" t="s">
        <v>1</v>
      </c>
      <c r="N23" s="25">
        <v>12</v>
      </c>
      <c r="O23" s="25">
        <v>105</v>
      </c>
      <c r="P23" s="25">
        <v>714</v>
      </c>
      <c r="Q23" s="27" t="s">
        <v>1</v>
      </c>
      <c r="R23" s="25"/>
      <c r="S23" s="25"/>
    </row>
    <row r="24" spans="1:19" ht="15">
      <c r="A24" s="26">
        <v>43425</v>
      </c>
      <c r="B24" s="25">
        <v>2</v>
      </c>
      <c r="C24" s="25">
        <v>140</v>
      </c>
      <c r="D24" s="25">
        <v>952</v>
      </c>
      <c r="E24" s="27" t="s">
        <v>1</v>
      </c>
      <c r="F24" s="25">
        <v>54</v>
      </c>
      <c r="G24" s="25">
        <v>368</v>
      </c>
      <c r="H24" s="27">
        <v>2502</v>
      </c>
      <c r="I24" s="27" t="s">
        <v>1</v>
      </c>
      <c r="J24" s="25">
        <v>33</v>
      </c>
      <c r="K24" s="25">
        <v>245</v>
      </c>
      <c r="L24" s="27">
        <v>1666</v>
      </c>
      <c r="M24" s="27" t="s">
        <v>1</v>
      </c>
      <c r="N24" s="25">
        <v>13</v>
      </c>
      <c r="O24" s="25">
        <v>204</v>
      </c>
      <c r="P24" s="27">
        <v>1387</v>
      </c>
      <c r="Q24" s="27" t="s">
        <v>1</v>
      </c>
      <c r="R24" s="25"/>
      <c r="S24" s="25"/>
    </row>
    <row r="25" spans="1:19" ht="15">
      <c r="A25" s="26">
        <v>43426</v>
      </c>
      <c r="B25" s="25">
        <v>1</v>
      </c>
      <c r="C25" s="25">
        <v>50</v>
      </c>
      <c r="D25" s="25">
        <v>340</v>
      </c>
      <c r="E25" s="27" t="s">
        <v>1</v>
      </c>
      <c r="F25" s="25">
        <v>41</v>
      </c>
      <c r="G25" s="25">
        <v>407</v>
      </c>
      <c r="H25" s="27">
        <v>2768</v>
      </c>
      <c r="I25" s="27" t="s">
        <v>1</v>
      </c>
      <c r="J25" s="25">
        <v>24</v>
      </c>
      <c r="K25" s="25">
        <v>207</v>
      </c>
      <c r="L25" s="27">
        <v>1408</v>
      </c>
      <c r="M25" s="27" t="s">
        <v>1</v>
      </c>
      <c r="N25" s="25">
        <v>22</v>
      </c>
      <c r="O25" s="25">
        <v>124</v>
      </c>
      <c r="P25" s="25">
        <v>843</v>
      </c>
      <c r="Q25" s="27" t="s">
        <v>1</v>
      </c>
      <c r="R25" s="25"/>
      <c r="S25" s="25"/>
    </row>
    <row r="26" spans="1:19" ht="15">
      <c r="A26" s="26">
        <v>43427</v>
      </c>
      <c r="B26" s="25">
        <v>7</v>
      </c>
      <c r="C26" s="25">
        <v>89</v>
      </c>
      <c r="D26" s="25">
        <v>605</v>
      </c>
      <c r="E26" s="27" t="s">
        <v>1</v>
      </c>
      <c r="F26" s="25">
        <v>50</v>
      </c>
      <c r="G26" s="25">
        <v>322</v>
      </c>
      <c r="H26" s="27">
        <v>2190</v>
      </c>
      <c r="I26" s="27" t="s">
        <v>1</v>
      </c>
      <c r="J26" s="25">
        <v>34</v>
      </c>
      <c r="K26" s="25">
        <v>203</v>
      </c>
      <c r="L26" s="27">
        <v>1380</v>
      </c>
      <c r="M26" s="27" t="s">
        <v>1</v>
      </c>
      <c r="N26" s="25">
        <v>21</v>
      </c>
      <c r="O26" s="25">
        <v>287</v>
      </c>
      <c r="P26" s="27">
        <v>1952</v>
      </c>
      <c r="Q26" s="27" t="s">
        <v>1</v>
      </c>
      <c r="R26" s="25"/>
      <c r="S26" s="25"/>
    </row>
    <row r="27" spans="1:19" ht="15">
      <c r="A27" s="26">
        <v>43431</v>
      </c>
      <c r="B27" s="25"/>
      <c r="C27" s="25"/>
      <c r="D27" s="25"/>
      <c r="E27" s="27" t="s">
        <v>1</v>
      </c>
      <c r="F27" s="25">
        <v>39</v>
      </c>
      <c r="G27" s="25">
        <v>260</v>
      </c>
      <c r="H27" s="27">
        <v>1768</v>
      </c>
      <c r="I27" s="27" t="s">
        <v>1</v>
      </c>
      <c r="J27" s="25">
        <v>16</v>
      </c>
      <c r="K27" s="25">
        <v>191</v>
      </c>
      <c r="L27" s="27">
        <v>1299</v>
      </c>
      <c r="M27" s="27" t="s">
        <v>1</v>
      </c>
      <c r="N27" s="25">
        <v>7</v>
      </c>
      <c r="O27" s="25">
        <v>86</v>
      </c>
      <c r="P27" s="25">
        <v>585</v>
      </c>
      <c r="Q27" s="27" t="s">
        <v>1</v>
      </c>
      <c r="R27" s="25"/>
      <c r="S27" s="25"/>
    </row>
    <row r="28" spans="1:19" ht="15">
      <c r="A28" s="26">
        <v>43432</v>
      </c>
      <c r="B28" s="25">
        <v>5</v>
      </c>
      <c r="C28" s="25">
        <v>30</v>
      </c>
      <c r="D28" s="25">
        <v>204</v>
      </c>
      <c r="E28" s="27" t="s">
        <v>1</v>
      </c>
      <c r="F28" s="25">
        <v>40</v>
      </c>
      <c r="G28" s="25">
        <v>258</v>
      </c>
      <c r="H28" s="27">
        <v>1754</v>
      </c>
      <c r="I28" s="27" t="s">
        <v>1</v>
      </c>
      <c r="J28" s="25">
        <v>36</v>
      </c>
      <c r="K28" s="25">
        <v>321</v>
      </c>
      <c r="L28" s="27">
        <v>2183</v>
      </c>
      <c r="M28" s="27" t="s">
        <v>1</v>
      </c>
      <c r="N28" s="25">
        <v>15</v>
      </c>
      <c r="O28" s="25">
        <v>243</v>
      </c>
      <c r="P28" s="27">
        <v>1652</v>
      </c>
      <c r="Q28" s="27" t="s">
        <v>1</v>
      </c>
      <c r="R28" s="25"/>
      <c r="S28" s="25"/>
    </row>
    <row r="29" spans="1:19" ht="15">
      <c r="A29" s="26">
        <v>43433</v>
      </c>
      <c r="B29" s="25">
        <v>7</v>
      </c>
      <c r="C29" s="25">
        <v>892</v>
      </c>
      <c r="D29" s="25">
        <v>6066</v>
      </c>
      <c r="E29" s="27" t="s">
        <v>1</v>
      </c>
      <c r="F29" s="25">
        <v>47</v>
      </c>
      <c r="G29" s="25">
        <v>604</v>
      </c>
      <c r="H29" s="27">
        <v>4107</v>
      </c>
      <c r="I29" s="27" t="s">
        <v>1</v>
      </c>
      <c r="J29" s="25">
        <v>21</v>
      </c>
      <c r="K29" s="25">
        <v>122</v>
      </c>
      <c r="L29" s="25">
        <v>830</v>
      </c>
      <c r="M29" s="27" t="s">
        <v>1</v>
      </c>
      <c r="N29" s="25">
        <v>21</v>
      </c>
      <c r="O29" s="25">
        <v>91</v>
      </c>
      <c r="P29" s="25">
        <v>619</v>
      </c>
      <c r="Q29" s="27" t="s">
        <v>1</v>
      </c>
      <c r="R29" s="25"/>
      <c r="S29" s="25"/>
    </row>
    <row r="30" spans="1:19" ht="15">
      <c r="A30" s="26">
        <v>43434</v>
      </c>
      <c r="B30" s="25">
        <v>10</v>
      </c>
      <c r="C30" s="25">
        <v>654</v>
      </c>
      <c r="D30" s="27">
        <v>4447</v>
      </c>
      <c r="E30" s="27" t="s">
        <v>1</v>
      </c>
      <c r="F30" s="25">
        <v>41</v>
      </c>
      <c r="G30" s="25">
        <v>249</v>
      </c>
      <c r="H30" s="27">
        <v>1693</v>
      </c>
      <c r="I30" s="27" t="s">
        <v>1</v>
      </c>
      <c r="J30" s="25">
        <v>27</v>
      </c>
      <c r="K30" s="25">
        <v>170</v>
      </c>
      <c r="L30" s="27">
        <v>1156</v>
      </c>
      <c r="M30" s="27" t="s">
        <v>1</v>
      </c>
      <c r="N30" s="25">
        <v>17</v>
      </c>
      <c r="O30" s="25">
        <v>143</v>
      </c>
      <c r="P30" s="25">
        <v>972</v>
      </c>
      <c r="Q30" s="27" t="s">
        <v>1</v>
      </c>
      <c r="R30" s="25"/>
      <c r="S30" s="25"/>
    </row>
    <row r="31" spans="1:19" s="31" customFormat="1">
      <c r="A31" s="28" t="s">
        <v>1</v>
      </c>
      <c r="B31" s="29" t="s">
        <v>1</v>
      </c>
      <c r="C31" s="29" t="s">
        <v>1</v>
      </c>
      <c r="D31" s="29" t="s">
        <v>1</v>
      </c>
      <c r="E31" s="29" t="s">
        <v>1</v>
      </c>
      <c r="F31" s="29" t="s">
        <v>1</v>
      </c>
      <c r="G31" s="29" t="s">
        <v>1</v>
      </c>
      <c r="H31" s="29" t="s">
        <v>1</v>
      </c>
      <c r="I31" s="29" t="s">
        <v>1</v>
      </c>
      <c r="J31" s="29" t="s">
        <v>1</v>
      </c>
      <c r="K31" s="29" t="s">
        <v>1</v>
      </c>
      <c r="L31" s="29" t="s">
        <v>1</v>
      </c>
      <c r="M31" s="29" t="s">
        <v>1</v>
      </c>
      <c r="N31" s="29" t="s">
        <v>1</v>
      </c>
      <c r="O31" s="29" t="s">
        <v>1</v>
      </c>
      <c r="P31" s="29" t="s">
        <v>1</v>
      </c>
      <c r="Q31" s="30" t="s">
        <v>1</v>
      </c>
    </row>
    <row r="32" spans="1:19">
      <c r="Q32" s="30" t="s">
        <v>1</v>
      </c>
    </row>
    <row r="33" spans="17:17">
      <c r="Q33" s="30" t="s">
        <v>1</v>
      </c>
    </row>
    <row r="34" spans="17:17">
      <c r="Q34" s="30" t="s">
        <v>1</v>
      </c>
    </row>
    <row r="35" spans="17:17">
      <c r="Q35" s="30" t="s">
        <v>1</v>
      </c>
    </row>
  </sheetData>
  <mergeCells count="7">
    <mergeCell ref="B8:E8"/>
    <mergeCell ref="F8:I8"/>
    <mergeCell ref="J8:M8"/>
    <mergeCell ref="N8:Q8"/>
    <mergeCell ref="F1:G1"/>
    <mergeCell ref="K1:L1"/>
    <mergeCell ref="P1:Q1"/>
  </mergeCells>
  <phoneticPr fontId="0" type="noConversion"/>
  <printOptions horizontalCentered="1" gridLines="1"/>
  <pageMargins left="0.39370078740157483" right="0.19685039370078741" top="0.78740157480314965" bottom="0.78740157480314965" header="0.39370078740157483" footer="0.39370078740157483"/>
  <pageSetup paperSize="9" scale="96" orientation="landscape" horizontalDpi="4294967292" verticalDpi="300" r:id="rId1"/>
  <headerFooter alignWithMargins="0">
    <oddHeader>&amp;LCostos : transporte&amp;Ccaso 1&amp;RExcel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8:A34"/>
  <sheetViews>
    <sheetView topLeftCell="A2" workbookViewId="0">
      <selection activeCell="I36" sqref="I36"/>
    </sheetView>
  </sheetViews>
  <sheetFormatPr baseColWidth="10" defaultRowHeight="13.5"/>
  <sheetData>
    <row r="8" s="10" customFormat="1"/>
    <row r="9" s="10" customFormat="1"/>
    <row r="10" hidden="1"/>
    <row r="11" hidden="1"/>
    <row r="12" hidden="1"/>
    <row r="13" hidden="1"/>
    <row r="14" hidden="1"/>
    <row r="15" hidden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s="2" customFormat="1"/>
    <row r="32" s="2" customFormat="1"/>
    <row r="34" s="3" customFormat="1"/>
  </sheetData>
  <phoneticPr fontId="0" type="noConversion"/>
  <printOptions horizontalCentered="1"/>
  <pageMargins left="0.75" right="0.75" top="1" bottom="1" header="0" footer="0"/>
  <pageSetup paperSize="9" orientation="landscape" horizontalDpi="4294967292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tabSelected="1" workbookViewId="0">
      <pane xSplit="1" ySplit="9" topLeftCell="B34" activePane="bottomRight" state="frozen"/>
      <selection pane="topRight" activeCell="B1" sqref="B1"/>
      <selection pane="bottomLeft" activeCell="A10" sqref="A10"/>
      <selection pane="bottomRight" activeCell="H36" sqref="H36"/>
    </sheetView>
  </sheetViews>
  <sheetFormatPr baseColWidth="10" defaultRowHeight="13.5"/>
  <cols>
    <col min="1" max="1" width="18" customWidth="1"/>
    <col min="2" max="2" width="15" customWidth="1"/>
    <col min="3" max="3" width="16" customWidth="1"/>
    <col min="4" max="4" width="19.19921875" customWidth="1"/>
    <col min="5" max="5" width="12.59765625" customWidth="1"/>
    <col min="6" max="6" width="15.796875" customWidth="1"/>
    <col min="9" max="9" width="9.59765625" customWidth="1"/>
    <col min="10" max="10" width="13" customWidth="1"/>
    <col min="11" max="11" width="10.59765625" customWidth="1"/>
    <col min="13" max="13" width="10.59765625" customWidth="1"/>
    <col min="15" max="15" width="9.19921875" customWidth="1"/>
    <col min="16" max="16" width="9.796875" customWidth="1"/>
    <col min="17" max="17" width="8.796875" customWidth="1"/>
    <col min="18" max="18" width="18.19921875" customWidth="1"/>
  </cols>
  <sheetData>
    <row r="1" spans="1:19" ht="15">
      <c r="A1" s="41" t="s">
        <v>5</v>
      </c>
      <c r="B1" s="42"/>
      <c r="C1" s="42"/>
      <c r="D1" s="43"/>
      <c r="E1" s="4"/>
      <c r="F1" s="44" t="s">
        <v>6</v>
      </c>
      <c r="G1" s="45"/>
      <c r="H1" s="45"/>
      <c r="I1" s="46"/>
      <c r="J1" s="4"/>
      <c r="K1" s="47" t="s">
        <v>7</v>
      </c>
      <c r="L1" s="48"/>
      <c r="M1" s="48"/>
      <c r="N1" s="49"/>
      <c r="O1" s="4"/>
      <c r="P1" s="50" t="s">
        <v>8</v>
      </c>
      <c r="Q1" s="51"/>
      <c r="R1" s="51"/>
      <c r="S1" s="52"/>
    </row>
    <row r="2" spans="1:19" ht="15">
      <c r="A2" s="12" t="s">
        <v>23</v>
      </c>
      <c r="B2" s="12"/>
      <c r="C2" s="12" t="s">
        <v>1</v>
      </c>
      <c r="D2" s="13">
        <v>3</v>
      </c>
      <c r="E2" s="4"/>
      <c r="F2" s="14" t="s">
        <v>23</v>
      </c>
      <c r="G2" s="14"/>
      <c r="H2" s="14"/>
      <c r="I2" s="15">
        <v>6</v>
      </c>
      <c r="J2" s="4"/>
      <c r="K2" s="16" t="s">
        <v>23</v>
      </c>
      <c r="L2" s="16"/>
      <c r="M2" s="16"/>
      <c r="N2" s="17">
        <v>1</v>
      </c>
      <c r="O2" s="4"/>
      <c r="P2" s="18" t="s">
        <v>23</v>
      </c>
      <c r="Q2" s="18"/>
      <c r="R2" s="18"/>
      <c r="S2" s="19">
        <v>5</v>
      </c>
    </row>
    <row r="3" spans="1:19" ht="15">
      <c r="A3" s="12" t="s">
        <v>24</v>
      </c>
      <c r="B3" s="12"/>
      <c r="C3" s="12"/>
      <c r="D3" s="13">
        <v>0.6</v>
      </c>
      <c r="E3" s="4"/>
      <c r="F3" s="14" t="s">
        <v>24</v>
      </c>
      <c r="G3" s="14"/>
      <c r="H3" s="14"/>
      <c r="I3" s="15">
        <v>0.4</v>
      </c>
      <c r="J3" s="4"/>
      <c r="K3" s="16" t="s">
        <v>24</v>
      </c>
      <c r="L3" s="16"/>
      <c r="M3" s="16"/>
      <c r="N3" s="17">
        <v>0.8</v>
      </c>
      <c r="O3" s="4"/>
      <c r="P3" s="18" t="s">
        <v>24</v>
      </c>
      <c r="Q3" s="18"/>
      <c r="R3" s="18"/>
      <c r="S3" s="19">
        <v>0.4</v>
      </c>
    </row>
    <row r="4" spans="1:19" ht="15">
      <c r="A4" s="12" t="s">
        <v>25</v>
      </c>
      <c r="B4" s="12"/>
      <c r="C4" s="12"/>
      <c r="D4" s="13">
        <v>0.25</v>
      </c>
      <c r="E4" s="4"/>
      <c r="F4" s="14" t="s">
        <v>25</v>
      </c>
      <c r="G4" s="14"/>
      <c r="H4" s="14"/>
      <c r="I4" s="15">
        <v>0.2</v>
      </c>
      <c r="J4" s="4"/>
      <c r="K4" s="16" t="s">
        <v>25</v>
      </c>
      <c r="L4" s="16"/>
      <c r="M4" s="16"/>
      <c r="N4" s="17">
        <v>0.28000000000000003</v>
      </c>
      <c r="O4" s="4"/>
      <c r="P4" s="18" t="s">
        <v>25</v>
      </c>
      <c r="Q4" s="18"/>
      <c r="R4" s="18"/>
      <c r="S4" s="19">
        <v>0.28000000000000003</v>
      </c>
    </row>
    <row r="5" spans="1:19" ht="15">
      <c r="A5" s="12" t="s">
        <v>27</v>
      </c>
      <c r="B5" s="12"/>
      <c r="C5" s="12"/>
      <c r="D5" s="13">
        <v>0</v>
      </c>
      <c r="E5" s="4"/>
      <c r="F5" s="14" t="s">
        <v>27</v>
      </c>
      <c r="G5" s="14"/>
      <c r="H5" s="14"/>
      <c r="I5" s="15">
        <v>1</v>
      </c>
      <c r="J5" s="4"/>
      <c r="K5" s="16" t="s">
        <v>27</v>
      </c>
      <c r="L5" s="16"/>
      <c r="M5" s="16"/>
      <c r="N5" s="17">
        <v>1</v>
      </c>
      <c r="O5" s="4"/>
      <c r="P5" s="18" t="s">
        <v>27</v>
      </c>
      <c r="Q5" s="18"/>
      <c r="R5" s="18"/>
      <c r="S5" s="19">
        <v>0</v>
      </c>
    </row>
    <row r="6" spans="1:19" ht="15">
      <c r="A6" s="12" t="s">
        <v>22</v>
      </c>
      <c r="B6" s="12"/>
      <c r="C6" s="12"/>
      <c r="D6" s="13">
        <v>0</v>
      </c>
      <c r="E6" s="4"/>
      <c r="F6" s="14" t="s">
        <v>26</v>
      </c>
      <c r="G6" s="14"/>
      <c r="H6" s="14"/>
      <c r="I6" s="15">
        <v>0</v>
      </c>
      <c r="J6" s="4"/>
      <c r="K6" s="16" t="s">
        <v>26</v>
      </c>
      <c r="L6" s="16"/>
      <c r="M6" s="16"/>
      <c r="N6" s="17">
        <v>0</v>
      </c>
      <c r="O6" s="4"/>
      <c r="P6" s="18" t="s">
        <v>26</v>
      </c>
      <c r="Q6" s="18"/>
      <c r="R6" s="18"/>
      <c r="S6" s="19">
        <v>2.2999999999999998</v>
      </c>
    </row>
    <row r="7" spans="1:19" ht="16.5">
      <c r="A7" s="5" t="s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10" customFormat="1" ht="15">
      <c r="A8" s="4"/>
      <c r="B8" s="40" t="s">
        <v>28</v>
      </c>
      <c r="C8" s="40"/>
      <c r="D8" s="40"/>
      <c r="E8" s="40"/>
      <c r="F8" s="40" t="s">
        <v>2</v>
      </c>
      <c r="G8" s="40"/>
      <c r="H8" s="40"/>
      <c r="I8" s="40"/>
      <c r="J8" s="40" t="s">
        <v>3</v>
      </c>
      <c r="K8" s="40"/>
      <c r="L8" s="40"/>
      <c r="M8" s="40"/>
      <c r="N8" s="40" t="s">
        <v>0</v>
      </c>
      <c r="O8" s="40"/>
      <c r="P8" s="40"/>
      <c r="Q8" s="40"/>
    </row>
    <row r="9" spans="1:19" s="10" customFormat="1" ht="15">
      <c r="A9" s="11" t="s">
        <v>17</v>
      </c>
      <c r="B9" s="11" t="s">
        <v>18</v>
      </c>
      <c r="C9" s="11" t="s">
        <v>19</v>
      </c>
      <c r="D9" s="11" t="s">
        <v>20</v>
      </c>
      <c r="E9" s="11" t="s">
        <v>21</v>
      </c>
      <c r="F9" s="11" t="s">
        <v>18</v>
      </c>
      <c r="G9" s="11" t="s">
        <v>19</v>
      </c>
      <c r="H9" s="11" t="s">
        <v>20</v>
      </c>
      <c r="I9" s="11" t="s">
        <v>21</v>
      </c>
      <c r="J9" s="11" t="s">
        <v>18</v>
      </c>
      <c r="K9" s="11" t="s">
        <v>19</v>
      </c>
      <c r="L9" s="11" t="s">
        <v>20</v>
      </c>
      <c r="M9" s="11" t="s">
        <v>21</v>
      </c>
      <c r="N9" s="11" t="s">
        <v>18</v>
      </c>
      <c r="O9" s="11" t="s">
        <v>19</v>
      </c>
      <c r="P9" s="11" t="s">
        <v>20</v>
      </c>
      <c r="Q9" s="11" t="s">
        <v>21</v>
      </c>
    </row>
    <row r="10" spans="1:19" ht="16.5">
      <c r="A10" s="6">
        <v>43344</v>
      </c>
      <c r="B10" s="5">
        <v>3</v>
      </c>
      <c r="C10" s="5">
        <v>262</v>
      </c>
      <c r="D10" s="7">
        <v>1782</v>
      </c>
      <c r="E10" s="7" t="s">
        <v>1</v>
      </c>
      <c r="F10" s="5">
        <v>38</v>
      </c>
      <c r="G10" s="5">
        <v>263</v>
      </c>
      <c r="H10" s="7">
        <v>1788</v>
      </c>
      <c r="I10" s="7" t="s">
        <v>1</v>
      </c>
      <c r="J10" s="5">
        <v>25</v>
      </c>
      <c r="K10" s="5">
        <v>357</v>
      </c>
      <c r="L10" s="7">
        <v>2428</v>
      </c>
      <c r="M10" s="7" t="s">
        <v>1</v>
      </c>
      <c r="N10" s="5">
        <v>24</v>
      </c>
      <c r="O10" s="5">
        <v>143</v>
      </c>
      <c r="P10" s="5">
        <v>972</v>
      </c>
      <c r="Q10" s="7" t="s">
        <v>1</v>
      </c>
    </row>
    <row r="11" spans="1:19" ht="16.5">
      <c r="A11" s="6">
        <v>43345</v>
      </c>
      <c r="B11" s="5">
        <v>2</v>
      </c>
      <c r="C11" s="5">
        <v>78</v>
      </c>
      <c r="D11" s="5">
        <v>530</v>
      </c>
      <c r="E11" s="7" t="s">
        <v>1</v>
      </c>
      <c r="F11" s="5">
        <v>41</v>
      </c>
      <c r="G11" s="5">
        <v>246</v>
      </c>
      <c r="H11" s="7">
        <v>1673</v>
      </c>
      <c r="I11" s="7" t="s">
        <v>1</v>
      </c>
      <c r="J11" s="5">
        <v>20</v>
      </c>
      <c r="K11" s="5">
        <v>206</v>
      </c>
      <c r="L11" s="7">
        <v>1401</v>
      </c>
      <c r="M11" s="7" t="s">
        <v>1</v>
      </c>
      <c r="N11" s="5">
        <v>17</v>
      </c>
      <c r="O11" s="5">
        <v>303</v>
      </c>
      <c r="P11" s="7">
        <v>2060</v>
      </c>
      <c r="Q11" s="7" t="s">
        <v>1</v>
      </c>
    </row>
    <row r="12" spans="1:19" ht="16.5">
      <c r="A12" s="6">
        <v>43346</v>
      </c>
      <c r="B12" s="5">
        <v>2</v>
      </c>
      <c r="C12" s="5">
        <v>22</v>
      </c>
      <c r="D12" s="5">
        <v>150</v>
      </c>
      <c r="E12" s="7" t="s">
        <v>1</v>
      </c>
      <c r="F12" s="5">
        <v>45</v>
      </c>
      <c r="G12" s="5">
        <v>347</v>
      </c>
      <c r="H12" s="7">
        <v>2360</v>
      </c>
      <c r="I12" s="7" t="s">
        <v>1</v>
      </c>
      <c r="J12" s="5">
        <v>25</v>
      </c>
      <c r="K12" s="5">
        <v>304</v>
      </c>
      <c r="L12" s="7">
        <v>2067</v>
      </c>
      <c r="M12" s="7" t="s">
        <v>1</v>
      </c>
      <c r="N12" s="5">
        <v>17</v>
      </c>
      <c r="O12" s="5">
        <v>197</v>
      </c>
      <c r="P12" s="7">
        <v>1340</v>
      </c>
      <c r="Q12" s="7" t="s">
        <v>1</v>
      </c>
    </row>
    <row r="13" spans="1:19" ht="16.5">
      <c r="A13" s="6">
        <v>43349</v>
      </c>
      <c r="B13" s="5">
        <v>1</v>
      </c>
      <c r="C13" s="5">
        <v>415</v>
      </c>
      <c r="D13" s="7">
        <v>2822</v>
      </c>
      <c r="E13" s="7" t="s">
        <v>1</v>
      </c>
      <c r="F13" s="5">
        <v>24</v>
      </c>
      <c r="G13" s="5">
        <v>278</v>
      </c>
      <c r="H13" s="7">
        <v>1890</v>
      </c>
      <c r="I13" s="7" t="s">
        <v>1</v>
      </c>
      <c r="J13" s="5">
        <v>16</v>
      </c>
      <c r="K13" s="5">
        <v>243</v>
      </c>
      <c r="L13" s="7">
        <v>1652</v>
      </c>
      <c r="M13" s="7" t="s">
        <v>1</v>
      </c>
      <c r="N13" s="5">
        <v>10</v>
      </c>
      <c r="O13" s="5">
        <v>200</v>
      </c>
      <c r="P13" s="7">
        <v>1360</v>
      </c>
      <c r="Q13" s="7" t="s">
        <v>1</v>
      </c>
    </row>
    <row r="14" spans="1:19" ht="16.5">
      <c r="A14" s="6">
        <v>43350</v>
      </c>
      <c r="B14" s="5">
        <v>2</v>
      </c>
      <c r="C14" s="5">
        <v>106</v>
      </c>
      <c r="D14" s="5">
        <v>721</v>
      </c>
      <c r="E14" s="7" t="s">
        <v>1</v>
      </c>
      <c r="F14" s="5">
        <v>50</v>
      </c>
      <c r="G14" s="5">
        <v>409</v>
      </c>
      <c r="H14" s="7">
        <v>2781</v>
      </c>
      <c r="I14" s="7" t="s">
        <v>1</v>
      </c>
      <c r="J14" s="5">
        <v>38</v>
      </c>
      <c r="K14" s="5">
        <v>345</v>
      </c>
      <c r="L14" s="7">
        <v>2346</v>
      </c>
      <c r="M14" s="7" t="s">
        <v>1</v>
      </c>
      <c r="N14" s="5">
        <v>15</v>
      </c>
      <c r="O14" s="5">
        <v>286</v>
      </c>
      <c r="P14" s="7">
        <v>1945</v>
      </c>
      <c r="Q14" s="7" t="s">
        <v>1</v>
      </c>
    </row>
    <row r="15" spans="1:19" ht="16.5">
      <c r="A15" s="6">
        <v>43351</v>
      </c>
      <c r="B15" s="5">
        <v>1</v>
      </c>
      <c r="C15" s="5">
        <v>10</v>
      </c>
      <c r="D15" s="5">
        <v>68</v>
      </c>
      <c r="E15" s="7" t="s">
        <v>1</v>
      </c>
      <c r="F15" s="5">
        <v>30</v>
      </c>
      <c r="G15" s="5">
        <v>389</v>
      </c>
      <c r="H15" s="7">
        <v>2645</v>
      </c>
      <c r="I15" s="7" t="s">
        <v>1</v>
      </c>
      <c r="J15" s="5">
        <v>27</v>
      </c>
      <c r="K15" s="5">
        <v>272</v>
      </c>
      <c r="L15" s="7">
        <v>1850</v>
      </c>
      <c r="M15" s="7" t="s">
        <v>1</v>
      </c>
      <c r="N15" s="5">
        <v>13</v>
      </c>
      <c r="O15" s="5">
        <v>57</v>
      </c>
      <c r="P15" s="5">
        <v>388</v>
      </c>
      <c r="Q15" s="7" t="s">
        <v>1</v>
      </c>
    </row>
    <row r="16" spans="1:19" ht="16.5">
      <c r="A16" s="6">
        <v>43352</v>
      </c>
      <c r="B16" s="5">
        <v>4</v>
      </c>
      <c r="C16" s="5">
        <v>27</v>
      </c>
      <c r="D16" s="5">
        <v>184</v>
      </c>
      <c r="E16" s="7" t="s">
        <v>1</v>
      </c>
      <c r="F16" s="5">
        <v>43</v>
      </c>
      <c r="G16" s="5">
        <v>310</v>
      </c>
      <c r="H16" s="7">
        <v>2108</v>
      </c>
      <c r="I16" s="7" t="s">
        <v>1</v>
      </c>
      <c r="J16" s="5">
        <v>28</v>
      </c>
      <c r="K16" s="5">
        <v>207</v>
      </c>
      <c r="L16" s="7">
        <v>1408</v>
      </c>
      <c r="M16" s="7" t="s">
        <v>1</v>
      </c>
      <c r="N16" s="5">
        <v>20</v>
      </c>
      <c r="O16" s="5">
        <v>310</v>
      </c>
      <c r="P16" s="7">
        <v>2108</v>
      </c>
      <c r="Q16" s="7" t="s">
        <v>1</v>
      </c>
    </row>
    <row r="17" spans="1:17" ht="16.5">
      <c r="A17" s="6">
        <v>43353</v>
      </c>
      <c r="B17" s="5"/>
      <c r="C17" s="5"/>
      <c r="D17" s="5"/>
      <c r="E17" s="7" t="s">
        <v>1</v>
      </c>
      <c r="F17" s="5">
        <v>53</v>
      </c>
      <c r="G17" s="5">
        <v>367</v>
      </c>
      <c r="H17" s="7">
        <v>2496</v>
      </c>
      <c r="I17" s="7" t="s">
        <v>1</v>
      </c>
      <c r="J17" s="5">
        <v>32</v>
      </c>
      <c r="K17" s="5">
        <v>309</v>
      </c>
      <c r="L17" s="7">
        <v>2101</v>
      </c>
      <c r="M17" s="7" t="s">
        <v>1</v>
      </c>
      <c r="N17" s="5">
        <v>14</v>
      </c>
      <c r="O17" s="5">
        <v>99</v>
      </c>
      <c r="P17" s="5">
        <v>673</v>
      </c>
      <c r="Q17" s="7" t="s">
        <v>1</v>
      </c>
    </row>
    <row r="18" spans="1:17" ht="16.5">
      <c r="A18" s="6">
        <v>43356</v>
      </c>
      <c r="B18" s="5">
        <v>2</v>
      </c>
      <c r="C18" s="5">
        <v>12</v>
      </c>
      <c r="D18" s="5">
        <v>82</v>
      </c>
      <c r="E18" s="7" t="s">
        <v>1</v>
      </c>
      <c r="F18" s="5">
        <v>29</v>
      </c>
      <c r="G18" s="5">
        <v>223</v>
      </c>
      <c r="H18" s="7">
        <v>1516</v>
      </c>
      <c r="I18" s="7" t="s">
        <v>1</v>
      </c>
      <c r="J18" s="5">
        <v>9</v>
      </c>
      <c r="K18" s="5">
        <v>188</v>
      </c>
      <c r="L18" s="7">
        <v>1278</v>
      </c>
      <c r="M18" s="7" t="s">
        <v>1</v>
      </c>
      <c r="N18" s="5">
        <v>8</v>
      </c>
      <c r="O18" s="5">
        <v>90</v>
      </c>
      <c r="P18" s="5">
        <v>612</v>
      </c>
      <c r="Q18" s="7" t="s">
        <v>1</v>
      </c>
    </row>
    <row r="19" spans="1:17" ht="16.5">
      <c r="A19" s="6">
        <v>43357</v>
      </c>
      <c r="B19" s="5">
        <v>1</v>
      </c>
      <c r="C19" s="5">
        <v>20</v>
      </c>
      <c r="D19" s="5">
        <v>136</v>
      </c>
      <c r="E19" s="7" t="s">
        <v>1</v>
      </c>
      <c r="F19" s="5">
        <v>53</v>
      </c>
      <c r="G19" s="5">
        <v>369</v>
      </c>
      <c r="H19" s="7">
        <v>2509</v>
      </c>
      <c r="I19" s="7" t="s">
        <v>1</v>
      </c>
      <c r="J19" s="5">
        <v>30</v>
      </c>
      <c r="K19" s="5">
        <v>326</v>
      </c>
      <c r="L19" s="7">
        <v>2217</v>
      </c>
      <c r="M19" s="7" t="s">
        <v>1</v>
      </c>
      <c r="N19" s="5">
        <v>13</v>
      </c>
      <c r="O19" s="5">
        <v>193</v>
      </c>
      <c r="P19" s="7">
        <v>1312</v>
      </c>
      <c r="Q19" s="7" t="s">
        <v>1</v>
      </c>
    </row>
    <row r="20" spans="1:17" ht="16.5">
      <c r="A20" s="6">
        <v>43358</v>
      </c>
      <c r="B20" s="5">
        <v>2</v>
      </c>
      <c r="C20" s="5">
        <v>17</v>
      </c>
      <c r="D20" s="5">
        <v>116</v>
      </c>
      <c r="E20" s="7" t="s">
        <v>1</v>
      </c>
      <c r="F20" s="5">
        <v>30</v>
      </c>
      <c r="G20" s="5">
        <v>257</v>
      </c>
      <c r="H20" s="7">
        <v>1748</v>
      </c>
      <c r="I20" s="7" t="s">
        <v>1</v>
      </c>
      <c r="J20" s="5">
        <v>24</v>
      </c>
      <c r="K20" s="5">
        <v>249</v>
      </c>
      <c r="L20" s="7">
        <v>1693</v>
      </c>
      <c r="M20" s="7" t="s">
        <v>1</v>
      </c>
      <c r="N20" s="5">
        <v>27</v>
      </c>
      <c r="O20" s="5">
        <v>123</v>
      </c>
      <c r="P20" s="5">
        <v>836</v>
      </c>
      <c r="Q20" s="7" t="s">
        <v>1</v>
      </c>
    </row>
    <row r="21" spans="1:17" ht="16.5">
      <c r="A21" s="6">
        <v>43359</v>
      </c>
      <c r="B21" s="5">
        <v>1</v>
      </c>
      <c r="C21" s="5">
        <v>29</v>
      </c>
      <c r="D21" s="5">
        <v>197</v>
      </c>
      <c r="E21" s="7" t="s">
        <v>1</v>
      </c>
      <c r="F21" s="5">
        <v>42</v>
      </c>
      <c r="G21" s="5">
        <v>390</v>
      </c>
      <c r="H21" s="7">
        <v>2652</v>
      </c>
      <c r="I21" s="7" t="s">
        <v>1</v>
      </c>
      <c r="J21" s="5">
        <v>18</v>
      </c>
      <c r="K21" s="5">
        <v>153</v>
      </c>
      <c r="L21" s="7">
        <v>1040</v>
      </c>
      <c r="M21" s="7" t="s">
        <v>1</v>
      </c>
      <c r="N21" s="5">
        <v>21</v>
      </c>
      <c r="O21" s="5">
        <v>229</v>
      </c>
      <c r="P21" s="7">
        <v>1557</v>
      </c>
      <c r="Q21" s="7" t="s">
        <v>1</v>
      </c>
    </row>
    <row r="22" spans="1:17" ht="16.5">
      <c r="A22" s="6">
        <v>43360</v>
      </c>
      <c r="B22" s="5">
        <v>2</v>
      </c>
      <c r="C22" s="5">
        <v>729</v>
      </c>
      <c r="D22" s="7">
        <v>4957</v>
      </c>
      <c r="E22" s="7" t="s">
        <v>1</v>
      </c>
      <c r="F22" s="5">
        <v>46</v>
      </c>
      <c r="G22" s="5">
        <v>279</v>
      </c>
      <c r="H22" s="7">
        <v>1897</v>
      </c>
      <c r="I22" s="7" t="s">
        <v>1</v>
      </c>
      <c r="J22" s="5">
        <v>25</v>
      </c>
      <c r="K22" s="5">
        <v>272</v>
      </c>
      <c r="L22" s="7">
        <v>1850</v>
      </c>
      <c r="M22" s="7" t="s">
        <v>1</v>
      </c>
      <c r="N22" s="5">
        <v>21</v>
      </c>
      <c r="O22" s="5">
        <v>190</v>
      </c>
      <c r="P22" s="7">
        <v>1292</v>
      </c>
      <c r="Q22" s="7" t="s">
        <v>1</v>
      </c>
    </row>
    <row r="23" spans="1:17" ht="16.5">
      <c r="A23" s="6">
        <v>43363</v>
      </c>
      <c r="B23" s="5">
        <v>3</v>
      </c>
      <c r="C23" s="5">
        <v>232</v>
      </c>
      <c r="D23" s="7">
        <v>1578</v>
      </c>
      <c r="E23" s="7" t="s">
        <v>1</v>
      </c>
      <c r="F23" s="5">
        <v>29</v>
      </c>
      <c r="G23" s="5">
        <v>262</v>
      </c>
      <c r="H23" s="7">
        <v>1782</v>
      </c>
      <c r="I23" s="7" t="s">
        <v>1</v>
      </c>
      <c r="J23" s="5">
        <v>20</v>
      </c>
      <c r="K23" s="5">
        <v>242</v>
      </c>
      <c r="L23" s="7">
        <v>1646</v>
      </c>
      <c r="M23" s="7" t="s">
        <v>1</v>
      </c>
      <c r="N23" s="5">
        <v>12</v>
      </c>
      <c r="O23" s="5">
        <v>105</v>
      </c>
      <c r="P23" s="5">
        <v>714</v>
      </c>
      <c r="Q23" s="7" t="s">
        <v>1</v>
      </c>
    </row>
    <row r="24" spans="1:17" ht="16.5">
      <c r="A24" s="6">
        <v>43364</v>
      </c>
      <c r="B24" s="5">
        <v>2</v>
      </c>
      <c r="C24" s="5">
        <v>140</v>
      </c>
      <c r="D24" s="5">
        <v>952</v>
      </c>
      <c r="E24" s="7" t="s">
        <v>1</v>
      </c>
      <c r="F24" s="5">
        <v>54</v>
      </c>
      <c r="G24" s="5">
        <v>368</v>
      </c>
      <c r="H24" s="7">
        <v>2502</v>
      </c>
      <c r="I24" s="7" t="s">
        <v>1</v>
      </c>
      <c r="J24" s="5">
        <v>33</v>
      </c>
      <c r="K24" s="5">
        <v>245</v>
      </c>
      <c r="L24" s="7">
        <v>1666</v>
      </c>
      <c r="M24" s="7" t="s">
        <v>1</v>
      </c>
      <c r="N24" s="5">
        <v>13</v>
      </c>
      <c r="O24" s="5">
        <v>204</v>
      </c>
      <c r="P24" s="7">
        <v>1387</v>
      </c>
      <c r="Q24" s="7" t="s">
        <v>1</v>
      </c>
    </row>
    <row r="25" spans="1:17" ht="16.5">
      <c r="A25" s="6">
        <v>43365</v>
      </c>
      <c r="B25" s="5">
        <v>1</v>
      </c>
      <c r="C25" s="5">
        <v>50</v>
      </c>
      <c r="D25" s="5">
        <v>340</v>
      </c>
      <c r="E25" s="7" t="s">
        <v>1</v>
      </c>
      <c r="F25" s="5">
        <v>41</v>
      </c>
      <c r="G25" s="5">
        <v>407</v>
      </c>
      <c r="H25" s="7">
        <v>2768</v>
      </c>
      <c r="I25" s="7" t="s">
        <v>1</v>
      </c>
      <c r="J25" s="5">
        <v>24</v>
      </c>
      <c r="K25" s="5">
        <v>207</v>
      </c>
      <c r="L25" s="7">
        <v>1408</v>
      </c>
      <c r="M25" s="7" t="s">
        <v>1</v>
      </c>
      <c r="N25" s="5">
        <v>22</v>
      </c>
      <c r="O25" s="5">
        <v>124</v>
      </c>
      <c r="P25" s="5">
        <v>843</v>
      </c>
      <c r="Q25" s="7" t="s">
        <v>1</v>
      </c>
    </row>
    <row r="26" spans="1:17" ht="16.5">
      <c r="A26" s="6">
        <v>43366</v>
      </c>
      <c r="B26" s="5">
        <v>7</v>
      </c>
      <c r="C26" s="5">
        <v>89</v>
      </c>
      <c r="D26" s="5">
        <v>605</v>
      </c>
      <c r="E26" s="7" t="s">
        <v>1</v>
      </c>
      <c r="F26" s="5">
        <v>50</v>
      </c>
      <c r="G26" s="5">
        <v>322</v>
      </c>
      <c r="H26" s="7">
        <v>2190</v>
      </c>
      <c r="I26" s="7" t="s">
        <v>1</v>
      </c>
      <c r="J26" s="5">
        <v>34</v>
      </c>
      <c r="K26" s="5">
        <v>203</v>
      </c>
      <c r="L26" s="7">
        <v>1380</v>
      </c>
      <c r="M26" s="7" t="s">
        <v>1</v>
      </c>
      <c r="N26" s="5">
        <v>21</v>
      </c>
      <c r="O26" s="5">
        <v>287</v>
      </c>
      <c r="P26" s="7">
        <v>1952</v>
      </c>
      <c r="Q26" s="7" t="s">
        <v>1</v>
      </c>
    </row>
    <row r="27" spans="1:17" ht="16.5">
      <c r="A27" s="6">
        <v>43370</v>
      </c>
      <c r="B27" s="5"/>
      <c r="C27" s="5"/>
      <c r="D27" s="5"/>
      <c r="E27" s="7" t="s">
        <v>1</v>
      </c>
      <c r="F27" s="5">
        <v>39</v>
      </c>
      <c r="G27" s="5">
        <v>260</v>
      </c>
      <c r="H27" s="7">
        <v>1768</v>
      </c>
      <c r="I27" s="7" t="s">
        <v>1</v>
      </c>
      <c r="J27" s="5">
        <v>16</v>
      </c>
      <c r="K27" s="5">
        <v>191</v>
      </c>
      <c r="L27" s="7">
        <v>1299</v>
      </c>
      <c r="M27" s="7" t="s">
        <v>1</v>
      </c>
      <c r="N27" s="5">
        <v>7</v>
      </c>
      <c r="O27" s="5">
        <v>86</v>
      </c>
      <c r="P27" s="5">
        <v>585</v>
      </c>
      <c r="Q27" s="7" t="s">
        <v>1</v>
      </c>
    </row>
    <row r="28" spans="1:17" ht="16.5">
      <c r="A28" s="6">
        <v>43371</v>
      </c>
      <c r="B28" s="5">
        <v>5</v>
      </c>
      <c r="C28" s="5">
        <v>30</v>
      </c>
      <c r="D28" s="5">
        <v>204</v>
      </c>
      <c r="E28" s="7" t="s">
        <v>1</v>
      </c>
      <c r="F28" s="5">
        <v>40</v>
      </c>
      <c r="G28" s="5">
        <v>258</v>
      </c>
      <c r="H28" s="7">
        <v>1754</v>
      </c>
      <c r="I28" s="7" t="s">
        <v>1</v>
      </c>
      <c r="J28" s="5">
        <v>36</v>
      </c>
      <c r="K28" s="5">
        <v>321</v>
      </c>
      <c r="L28" s="7">
        <v>2183</v>
      </c>
      <c r="M28" s="7" t="s">
        <v>1</v>
      </c>
      <c r="N28" s="5">
        <v>15</v>
      </c>
      <c r="O28" s="5">
        <v>243</v>
      </c>
      <c r="P28" s="7">
        <v>1652</v>
      </c>
      <c r="Q28" s="7" t="s">
        <v>1</v>
      </c>
    </row>
    <row r="29" spans="1:17" ht="16.5">
      <c r="A29" s="6">
        <v>43372</v>
      </c>
      <c r="B29" s="5">
        <v>7</v>
      </c>
      <c r="C29" s="5">
        <v>892</v>
      </c>
      <c r="D29" s="5">
        <v>6066</v>
      </c>
      <c r="E29" s="7" t="s">
        <v>1</v>
      </c>
      <c r="F29" s="5">
        <v>47</v>
      </c>
      <c r="G29" s="5">
        <v>604</v>
      </c>
      <c r="H29" s="7">
        <v>4107</v>
      </c>
      <c r="I29" s="7" t="s">
        <v>1</v>
      </c>
      <c r="J29" s="5">
        <v>21</v>
      </c>
      <c r="K29" s="5">
        <v>122</v>
      </c>
      <c r="L29" s="5">
        <v>830</v>
      </c>
      <c r="M29" s="7" t="s">
        <v>1</v>
      </c>
      <c r="N29" s="5">
        <v>21</v>
      </c>
      <c r="O29" s="5">
        <v>91</v>
      </c>
      <c r="P29" s="5">
        <v>619</v>
      </c>
      <c r="Q29" s="7" t="s">
        <v>1</v>
      </c>
    </row>
    <row r="30" spans="1:17" ht="16.5">
      <c r="A30" s="6">
        <v>43373</v>
      </c>
      <c r="B30" s="5">
        <v>10</v>
      </c>
      <c r="C30" s="5">
        <v>654</v>
      </c>
      <c r="D30" s="7">
        <v>4447</v>
      </c>
      <c r="E30" s="7" t="s">
        <v>1</v>
      </c>
      <c r="F30" s="5">
        <v>41</v>
      </c>
      <c r="G30" s="5">
        <v>249</v>
      </c>
      <c r="H30" s="7">
        <v>1693</v>
      </c>
      <c r="I30" s="7" t="s">
        <v>1</v>
      </c>
      <c r="J30" s="5">
        <v>27</v>
      </c>
      <c r="K30" s="5">
        <v>170</v>
      </c>
      <c r="L30" s="7">
        <v>1156</v>
      </c>
      <c r="M30" s="7" t="s">
        <v>1</v>
      </c>
      <c r="N30" s="5">
        <v>17</v>
      </c>
      <c r="O30" s="5">
        <v>143</v>
      </c>
      <c r="P30" s="5">
        <v>972</v>
      </c>
      <c r="Q30" s="7" t="s">
        <v>1</v>
      </c>
    </row>
    <row r="31" spans="1:17" s="2" customFormat="1" ht="15">
      <c r="A31" s="8" t="s">
        <v>1</v>
      </c>
      <c r="B31" s="9">
        <f>SUM(B10:B30)</f>
        <v>58</v>
      </c>
      <c r="C31" s="9">
        <f>SUM(C10:C30)</f>
        <v>3814</v>
      </c>
      <c r="D31" s="9">
        <f>SUM(D10:D30)</f>
        <v>25937</v>
      </c>
      <c r="E31" s="9" t="s">
        <v>1</v>
      </c>
      <c r="F31" s="9">
        <f>SUM(F10:F30)</f>
        <v>865</v>
      </c>
      <c r="G31" s="9">
        <f>SUM(G10:G30)</f>
        <v>6857</v>
      </c>
      <c r="H31" s="9">
        <f>SUM(H10:H30)</f>
        <v>46627</v>
      </c>
      <c r="I31" s="9" t="s">
        <v>1</v>
      </c>
      <c r="J31" s="9">
        <f>SUM(J10:J30)</f>
        <v>528</v>
      </c>
      <c r="K31" s="9">
        <f>SUM(K10:K30)</f>
        <v>5132</v>
      </c>
      <c r="L31" s="9">
        <f>SUM(L10:L30)</f>
        <v>34899</v>
      </c>
      <c r="M31" s="9" t="s">
        <v>1</v>
      </c>
      <c r="N31" s="9">
        <f>SUM(N10:N30)</f>
        <v>348</v>
      </c>
      <c r="O31" s="9">
        <f>SUM(O10:O30)</f>
        <v>3703</v>
      </c>
      <c r="P31" s="9">
        <f>SUM(P10:P30)</f>
        <v>25179</v>
      </c>
      <c r="Q31" s="1" t="s">
        <v>1</v>
      </c>
    </row>
    <row r="32" spans="1:17" s="2" customFormat="1" ht="1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"/>
    </row>
    <row r="33" spans="1:19" s="2" customFormat="1" ht="15">
      <c r="A33" s="23" t="s">
        <v>32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0"/>
      <c r="R33" s="31"/>
    </row>
    <row r="34" spans="1:19" s="2" customFormat="1" ht="15">
      <c r="A34" s="33" t="s">
        <v>33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30"/>
      <c r="R34" s="22"/>
      <c r="S34" s="20"/>
    </row>
    <row r="35" spans="1:19" s="2" customFormat="1" ht="15">
      <c r="A35" s="8"/>
      <c r="B35" s="9"/>
      <c r="C35" s="9"/>
      <c r="D35" s="9"/>
      <c r="E35" s="9"/>
      <c r="F35" s="9"/>
      <c r="G35" s="3"/>
      <c r="H35" s="3"/>
      <c r="I35" s="3"/>
      <c r="J35" s="3"/>
      <c r="K35" s="3"/>
      <c r="L35" s="3"/>
      <c r="M35" s="3"/>
      <c r="N35" s="3"/>
      <c r="O35" s="3"/>
      <c r="P35" s="3"/>
      <c r="Q35" s="1"/>
    </row>
    <row r="36" spans="1:19" ht="56.25">
      <c r="A36" s="53"/>
      <c r="B36" s="54" t="s">
        <v>31</v>
      </c>
      <c r="C36" s="54" t="s">
        <v>34</v>
      </c>
      <c r="D36" s="55" t="s">
        <v>9</v>
      </c>
      <c r="E36" s="55" t="s">
        <v>10</v>
      </c>
      <c r="F36" s="54" t="s">
        <v>15</v>
      </c>
      <c r="G36" t="s">
        <v>1</v>
      </c>
      <c r="Q36" s="1" t="s">
        <v>1</v>
      </c>
    </row>
    <row r="37" spans="1:19" s="3" customFormat="1" ht="18.75">
      <c r="A37" s="56" t="s">
        <v>11</v>
      </c>
      <c r="B37" s="57">
        <f>$B$31*$D$2+$C$31*$D$3+$D$31*$D$4</f>
        <v>8946.65</v>
      </c>
      <c r="C37" s="58">
        <f>($F$31*$D$2)+($G$31*$D$3)+($H$31*$D$4)</f>
        <v>18365.95</v>
      </c>
      <c r="D37" s="58">
        <f>($J$31*$D$2)+($K$31*$D$3)+($L$31*$D$4)</f>
        <v>13387.95</v>
      </c>
      <c r="E37" s="57">
        <f>($N$31*$D$2)+($O$31*$D$3)+($P$31*$D$4)</f>
        <v>9560.5499999999993</v>
      </c>
      <c r="F37" s="59">
        <f>SUM(B37:E37)</f>
        <v>50261.100000000006</v>
      </c>
      <c r="I37" s="3" t="s">
        <v>1</v>
      </c>
      <c r="M37" s="3" t="s">
        <v>1</v>
      </c>
      <c r="Q37" s="3" t="s">
        <v>1</v>
      </c>
    </row>
    <row r="38" spans="1:19" ht="18.75">
      <c r="A38" s="60" t="s">
        <v>12</v>
      </c>
      <c r="B38" s="57">
        <f>$B$31*$I$2+$C$31*$I$3+$D$31*$I$4+$B$31*$I$5</f>
        <v>7119.0000000000009</v>
      </c>
      <c r="C38" s="57">
        <f>($F$31*$I$2)+($G$31*$I$3)+($H$31*$I$4)</f>
        <v>17258.2</v>
      </c>
      <c r="D38" s="57">
        <f>(J31*I2)+(K31*I3)+(L31*I4)</f>
        <v>12200.6</v>
      </c>
      <c r="E38" s="58">
        <f>($N$31*$I$2)+($O$31*$I$3)+($P$31*$I$4)</f>
        <v>8605</v>
      </c>
      <c r="F38" s="59">
        <f>SUM(B38:E38)</f>
        <v>45182.8</v>
      </c>
      <c r="I38" s="3" t="s">
        <v>1</v>
      </c>
      <c r="M38" s="3" t="s">
        <v>1</v>
      </c>
      <c r="Q38" s="3" t="s">
        <v>1</v>
      </c>
    </row>
    <row r="39" spans="1:19" ht="18.75">
      <c r="A39" s="60" t="s">
        <v>13</v>
      </c>
      <c r="B39" s="57">
        <f>$B$31*$N$2+$C$31*$N$3+$D$31*$N$4+$B$31*$N$5</f>
        <v>10429.560000000001</v>
      </c>
      <c r="C39" s="57">
        <f>($F$31*$N$2)+($G$31*$N$3)+($H$31*$N$4)</f>
        <v>19406.160000000003</v>
      </c>
      <c r="D39" s="57">
        <f>($J$31*$N$2)+($K$31*$N$3)+($L$31*$N$4)</f>
        <v>14405.320000000002</v>
      </c>
      <c r="E39" s="57">
        <f>($N$31*$N$2)+($O$31*$N$3)+($P$31*$N$4)</f>
        <v>10360.52</v>
      </c>
      <c r="F39" s="59">
        <f>SUM(B39:E39)</f>
        <v>54601.560000000012</v>
      </c>
      <c r="I39" s="3" t="s">
        <v>1</v>
      </c>
      <c r="M39" s="3" t="s">
        <v>1</v>
      </c>
      <c r="Q39" s="3" t="s">
        <v>1</v>
      </c>
    </row>
    <row r="40" spans="1:19" ht="18.75">
      <c r="A40" s="60" t="s">
        <v>14</v>
      </c>
      <c r="B40" s="57">
        <f>($B$31*$S$2)+($C$31*$S$3)+($D$31*$S$4)</f>
        <v>9077.9600000000009</v>
      </c>
      <c r="C40" s="57">
        <f>($F$31*$S$2)+($G$31*$S$3)+($H$31*$S$4)+($F$31*$S$6)</f>
        <v>22112.86</v>
      </c>
      <c r="D40" s="57">
        <f>($J$31*$S$2)+($K$31*$S$3)+($L$31*$S$4)</f>
        <v>14464.52</v>
      </c>
      <c r="E40" s="57">
        <f>($N$31*$S$2)+($O$31*$S$3)+($P$31*$S$4)</f>
        <v>10271.32</v>
      </c>
      <c r="F40" s="59">
        <f>SUM(B40:E40)</f>
        <v>55926.659999999996</v>
      </c>
      <c r="I40" s="3" t="s">
        <v>1</v>
      </c>
      <c r="M40" s="3" t="s">
        <v>1</v>
      </c>
      <c r="Q40" s="3" t="s">
        <v>1</v>
      </c>
    </row>
    <row r="41" spans="1:19" ht="18.75">
      <c r="A41" s="60" t="s">
        <v>16</v>
      </c>
      <c r="B41" s="61">
        <f>MIN(B37:B40)</f>
        <v>7119.0000000000009</v>
      </c>
      <c r="C41" s="61">
        <f>MIN(C37:C40)</f>
        <v>17258.2</v>
      </c>
      <c r="D41" s="61">
        <f>MIN(D37:D40)</f>
        <v>12200.6</v>
      </c>
      <c r="E41" s="61">
        <f>MIN(E37:E40)</f>
        <v>8605</v>
      </c>
      <c r="F41" s="59">
        <f>SUM(B41:E41)</f>
        <v>45182.8</v>
      </c>
    </row>
  </sheetData>
  <mergeCells count="8">
    <mergeCell ref="B8:E8"/>
    <mergeCell ref="F8:I8"/>
    <mergeCell ref="J8:M8"/>
    <mergeCell ref="N8:Q8"/>
    <mergeCell ref="A1:D1"/>
    <mergeCell ref="F1:I1"/>
    <mergeCell ref="K1:N1"/>
    <mergeCell ref="P1:S1"/>
  </mergeCells>
  <phoneticPr fontId="0" type="noConversion"/>
  <printOptions gridLines="1"/>
  <pageMargins left="0.39370078740157483" right="0.75" top="0.59055118110236227" bottom="0.39370078740157483" header="0" footer="0"/>
  <pageSetup paperSize="9" orientation="landscape" horizontalDpi="4294967292" verticalDpi="300" r:id="rId1"/>
  <headerFooter alignWithMargins="0">
    <oddHeader>&amp;LTransporte ; excel&amp;CTarifación rutas reparto&amp;RCaso 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datos iniciales </vt:lpstr>
      <vt:lpstr>borrador</vt:lpstr>
      <vt:lpstr>simulación</vt:lpstr>
      <vt:lpstr>'datos iniciales '!Área_de_impresión</vt:lpstr>
      <vt:lpstr>simulación!Área_de_impresión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 S.L.</dc:creator>
  <cp:lastModifiedBy>Usuario</cp:lastModifiedBy>
  <cp:lastPrinted>2002-01-22T11:15:20Z</cp:lastPrinted>
  <dcterms:created xsi:type="dcterms:W3CDTF">2000-02-15T09:03:27Z</dcterms:created>
  <dcterms:modified xsi:type="dcterms:W3CDTF">2019-10-04T11:38:13Z</dcterms:modified>
</cp:coreProperties>
</file>